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46" firstSheet="0" activeTab="1"/>
  </bookViews>
  <sheets>
    <sheet name="video" sheetId="1" state="visible" r:id="rId2"/>
    <sheet name="audio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<sst xmlns="http://schemas.openxmlformats.org/spreadsheetml/2006/main" count="175" uniqueCount="111">
  <si>
    <t>Typ</t>
  </si>
  <si>
    <t>Manufacturer</t>
  </si>
  <si>
    <t>segments</t>
  </si>
  <si>
    <t>Vcc(min)</t>
  </si>
  <si>
    <t>Vcc(max)</t>
  </si>
  <si>
    <t>Icc</t>
  </si>
  <si>
    <t>SLR</t>
  </si>
  <si>
    <t>F(t)</t>
  </si>
  <si>
    <t>Av(min)</t>
  </si>
  <si>
    <t>En</t>
  </si>
  <si>
    <t>In</t>
  </si>
  <si>
    <t>SOT23-5</t>
  </si>
  <si>
    <t>SOIC-8</t>
  </si>
  <si>
    <t>MSOP-8</t>
  </si>
  <si>
    <t>eva board</t>
  </si>
  <si>
    <t>(V)</t>
  </si>
  <si>
    <t>(mA)</t>
  </si>
  <si>
    <t>(V/us)</t>
  </si>
  <si>
    <t>(MHz)</t>
  </si>
  <si>
    <t>(V/V)</t>
  </si>
  <si>
    <t>(nV/sqrt(Hz))</t>
  </si>
  <si>
    <t>(pA/sqrt(Hz))</t>
  </si>
  <si>
    <t>AD8009</t>
  </si>
  <si>
    <t>AD</t>
  </si>
  <si>
    <t>available</t>
  </si>
  <si>
    <t>n/a</t>
  </si>
  <si>
    <t>LMH6624</t>
  </si>
  <si>
    <t>NSC</t>
  </si>
  <si>
    <t>CLC730227</t>
  </si>
  <si>
    <t>Test Setup</t>
  </si>
  <si>
    <t>date</t>
  </si>
  <si>
    <t>2017-08-29</t>
  </si>
  <si>
    <t>2017-08-13</t>
  </si>
  <si>
    <t>2017-08-05-5</t>
  </si>
  <si>
    <t>soundcard</t>
  </si>
  <si>
    <t>EMU-tracker</t>
  </si>
  <si>
    <t>line output loading capacitance</t>
  </si>
  <si>
    <t>nF</t>
  </si>
  <si>
    <t>ext. left pre-amp gain setting</t>
  </si>
  <si>
    <t>V/V</t>
  </si>
  <si>
    <t>0,5 or 0,03</t>
  </si>
  <si>
    <t>attenuator setting</t>
  </si>
  <si>
    <t>dB</t>
  </si>
  <si>
    <t>-6 or -30</t>
  </si>
  <si>
    <t>power supply voltage</t>
  </si>
  <si>
    <t>V=</t>
  </si>
  <si>
    <t>test signal frequency</t>
  </si>
  <si>
    <t>kHz</t>
  </si>
  <si>
    <t>pcb configuration</t>
  </si>
  <si>
    <t>2xBTL</t>
  </si>
  <si>
    <t>class-D-chip</t>
  </si>
  <si>
    <t>TPA3128</t>
  </si>
  <si>
    <t>TPA3118</t>
  </si>
  <si>
    <t>modulation scheme</t>
  </si>
  <si>
    <t>ULILM</t>
  </si>
  <si>
    <t>pwm clock frequency</t>
  </si>
  <si>
    <t>amp feedback configuration</t>
  </si>
  <si>
    <t>pre-filter</t>
  </si>
  <si>
    <t>post-filter</t>
  </si>
  <si>
    <t>output filter inductors</t>
  </si>
  <si>
    <t>Ferrocore
SHI-215145
MZ-6R8</t>
  </si>
  <si>
    <t>Ferrocore
SHI-215145
MZ-8R6</t>
  </si>
  <si>
    <t>Ferrocore
SHI-215145
MZ-7R0</t>
  </si>
  <si>
    <t>output filter capacitors</t>
  </si>
  <si>
    <t>0u68</t>
  </si>
  <si>
    <t>output LC-filter damping network</t>
  </si>
  <si>
    <t>NTC5+1u0</t>
  </si>
  <si>
    <t>speaker output load</t>
  </si>
  <si>
    <t>Ohms</t>
  </si>
  <si>
    <t>analogue front end</t>
  </si>
  <si>
    <t>OPA1654</t>
  </si>
  <si>
    <t>feedback resistor around TPA3118</t>
  </si>
  <si>
    <t>gain setting of TPAxx</t>
  </si>
  <si>
    <t>amp input configuration</t>
  </si>
  <si>
    <t>symm</t>
  </si>
  <si>
    <t>asymm</t>
  </si>
  <si>
    <t>THD Measurements</t>
  </si>
  <si>
    <t>software</t>
  </si>
  <si>
    <t>ARTA/SPA</t>
  </si>
  <si>
    <t>input signal voltage</t>
  </si>
  <si>
    <t>dBV</t>
  </si>
  <si>
    <t>output 1.harmonic (H1)</t>
  </si>
  <si>
    <t>output 2.harmonic (H2)</t>
  </si>
  <si>
    <t>output 3.harmonic (H3)</t>
  </si>
  <si>
    <t>THD</t>
  </si>
  <si>
    <t>%</t>
  </si>
  <si>
    <t>THD+N</t>
  </si>
  <si>
    <t>Calculations</t>
  </si>
  <si>
    <t>H1/H2</t>
  </si>
  <si>
    <t>H1/H3</t>
  </si>
  <si>
    <t>voltage gain @ signal frequency</t>
  </si>
  <si>
    <t>output voltage</t>
  </si>
  <si>
    <t>Vrms</t>
  </si>
  <si>
    <t>output power</t>
  </si>
  <si>
    <t>Wrms</t>
  </si>
  <si>
    <t>Frequency Response</t>
  </si>
  <si>
    <t>STEPS</t>
  </si>
  <si>
    <t>output voltage active bridge @ 10R load, 20Hz</t>
  </si>
  <si>
    <t>output voltage active bridge @ 10R load, 1kHz</t>
  </si>
  <si>
    <t>output voltage active bridge @ 10R load, 20kHz</t>
  </si>
  <si>
    <t>output voltage passive bridge @ 10R load, 20Hz</t>
  </si>
  <si>
    <t>output voltage passive bridge @ 10R load, 1kHz</t>
  </si>
  <si>
    <t>output voltage passive bridge @ 10R load, 20kHz</t>
  </si>
  <si>
    <t>output impedance @ 20Hz</t>
  </si>
  <si>
    <t>output impedance @ 1kHz</t>
  </si>
  <si>
    <t>output impedance @ 20kHz</t>
  </si>
  <si>
    <t>Noise</t>
  </si>
  <si>
    <t>ARTA/
tools/
levels...</t>
  </si>
  <si>
    <t>noise A-weighted, inputs shorted</t>
  </si>
  <si>
    <t>uVrms</t>
  </si>
  <si>
    <t>noise voltage referred to input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</si>
</sst>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0"/>
    <numFmt numFmtId="167" formatCode="DD/MM/YY"/>
    <numFmt numFmtId="168" formatCode="0.0"/>
    <numFmt numFmtId="169" formatCode="0.000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i val="true"/>
      <sz val="13"/>
      <name val="Arial"/>
      <family val="2"/>
      <charset val="1"/>
    </font>
    <font>
      <i val="true"/>
      <sz val="10.5"/>
      <name val="Arial"/>
      <family val="2"/>
      <charset val="1"/>
    </font>
    <font>
      <i val="true"/>
      <sz val="13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66FF66"/>
        <bgColor rgb="FF99CC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5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3" activeCellId="0" sqref="E3"/>
    </sheetView>
  </sheetViews>
  <sheetFormatPr defaultRowHeight="12.8"/>
  <cols>
    <col collapsed="false" hidden="false" max="1" min="1" style="0" width="11.5663265306122"/>
    <col collapsed="false" hidden="false" max="2" min="2" style="0" width="13.4285714285714"/>
    <col collapsed="false" hidden="false" max="3" min="3" style="0" width="10.0357142857143"/>
    <col collapsed="false" hidden="false" max="4" min="4" style="0" width="9.33163265306122"/>
    <col collapsed="false" hidden="false" max="5" min="5" style="0" width="9.89795918367347"/>
    <col collapsed="false" hidden="false" max="6" min="6" style="0" width="5.51530612244898"/>
    <col collapsed="false" hidden="false" max="8" min="7" style="0" width="6.50510204081633"/>
    <col collapsed="false" hidden="false" max="9" min="9" style="0" width="8.35204081632653"/>
    <col collapsed="false" hidden="false" max="11" min="10" style="0" width="12.0051020408163"/>
    <col collapsed="false" hidden="false" max="12" min="12" style="0" width="8.90816326530612"/>
    <col collapsed="false" hidden="false" max="13" min="13" style="0" width="7.64285714285714"/>
    <col collapsed="false" hidden="false" max="14" min="14" style="0" width="8.48469387755102"/>
    <col collapsed="false" hidden="false" max="256" min="15" style="0" width="11.5663265306122"/>
    <col collapsed="false" hidden="false" max="1025" min="257" style="0" width="11.5204081632653"/>
  </cols>
  <sheetData>
    <row r="1" customFormat="false" ht="12.8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false" ht="12.85" hidden="false" customHeight="false" outlineLevel="0" collapsed="false">
      <c r="A2" s="2"/>
      <c r="B2" s="2"/>
      <c r="C2" s="2"/>
      <c r="D2" s="2" t="s">
        <v>15</v>
      </c>
      <c r="E2" s="2" t="s">
        <v>15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false" ht="12.8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false" ht="12.85" hidden="false" customHeight="false" outlineLevel="0" collapsed="false">
      <c r="A4" s="2" t="s">
        <v>22</v>
      </c>
      <c r="B4" s="2" t="s">
        <v>23</v>
      </c>
      <c r="C4" s="2" t="n">
        <v>1</v>
      </c>
      <c r="D4" s="2" t="n">
        <v>5</v>
      </c>
      <c r="E4" s="2" t="n">
        <v>10</v>
      </c>
      <c r="F4" s="2" t="n">
        <v>14</v>
      </c>
      <c r="G4" s="2" t="n">
        <v>5500</v>
      </c>
      <c r="H4" s="2" t="n">
        <v>1000</v>
      </c>
      <c r="I4" s="2" t="n">
        <v>1</v>
      </c>
      <c r="J4" s="2" t="n">
        <v>1.9</v>
      </c>
      <c r="K4" s="2" t="n">
        <v>46</v>
      </c>
      <c r="L4" s="2" t="s">
        <v>24</v>
      </c>
      <c r="M4" s="2" t="s">
        <v>24</v>
      </c>
      <c r="N4" s="2" t="s">
        <v>25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false" ht="12.85" hidden="false" customHeight="false" outlineLevel="0" collapsed="false">
      <c r="A5" s="2" t="s">
        <v>26</v>
      </c>
      <c r="B5" s="2" t="s">
        <v>27</v>
      </c>
      <c r="C5" s="2" t="n">
        <v>1</v>
      </c>
      <c r="D5" s="2" t="n">
        <v>5</v>
      </c>
      <c r="E5" s="2" t="n">
        <v>12</v>
      </c>
      <c r="F5" s="2" t="n">
        <v>11.4</v>
      </c>
      <c r="G5" s="2" t="n">
        <v>400</v>
      </c>
      <c r="H5" s="2" t="n">
        <v>1500</v>
      </c>
      <c r="I5" s="2" t="n">
        <v>10</v>
      </c>
      <c r="J5" s="2" t="n">
        <v>0.92</v>
      </c>
      <c r="K5" s="2" t="n">
        <v>2.3</v>
      </c>
      <c r="L5" s="2" t="s">
        <v>24</v>
      </c>
      <c r="M5" s="2" t="s">
        <v>24</v>
      </c>
      <c r="N5" s="2" t="s">
        <v>24</v>
      </c>
      <c r="O5" s="2" t="s">
        <v>28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</sheetData>
  <printOptions headings="false" gridLines="false" gridLinesSet="true" horizontalCentered="false" verticalCentered="false"/>
  <pageMargins left="0.7875" right="0.7875" top="2.00694444444444" bottom="2.00694444444444" header="1.05277777777778" footer="1.05277777777778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5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3" activeCellId="0" sqref="H13"/>
    </sheetView>
  </sheetViews>
  <sheetFormatPr defaultRowHeight="12.8"/>
  <cols>
    <col collapsed="false" hidden="false" max="1" min="1" style="3" width="44.9183673469388"/>
    <col collapsed="false" hidden="false" max="2" min="2" style="3" width="11.8520408163265"/>
    <col collapsed="false" hidden="false" max="4" min="3" style="4" width="11.9897959183673"/>
    <col collapsed="false" hidden="false" max="7" min="6" style="4" width="11.9897959183673"/>
    <col collapsed="false" hidden="false" max="8" min="8" style="4" width="10.734693877551"/>
    <col collapsed="false" hidden="false" max="10" min="9" style="4" width="7.68367346938776"/>
    <col collapsed="false" hidden="false" max="11" min="11" style="4" width="9.48469387755102"/>
    <col collapsed="false" hidden="false" max="12" min="12" style="4" width="10"/>
    <col collapsed="false" hidden="false" max="15" min="13" style="4" width="8.23469387755102"/>
    <col collapsed="false" hidden="false" max="16" min="16" style="4" width="6.98469387755102"/>
    <col collapsed="false" hidden="false" max="17" min="17" style="4" width="7.54081632653061"/>
    <col collapsed="false" hidden="false" max="18" min="18" style="4" width="12.9591836734694"/>
    <col collapsed="false" hidden="false" max="19" min="19" style="4" width="5.46428571428571"/>
    <col collapsed="false" hidden="false" max="20" min="20" style="4" width="11.3469387755102"/>
    <col collapsed="false" hidden="false" max="21" min="21" style="5" width="11.3469387755102"/>
    <col collapsed="false" hidden="false" max="22" min="22" style="5" width="9.36734693877551"/>
    <col collapsed="false" hidden="false" max="23" min="23" style="5" width="9.64795918367347"/>
    <col collapsed="false" hidden="false" max="24" min="24" style="5" width="8.51530612244898"/>
    <col collapsed="false" hidden="false" max="25" min="25" style="5" width="9.64795918367347"/>
    <col collapsed="false" hidden="false" max="26" min="26" style="5" width="9.08163265306122"/>
    <col collapsed="false" hidden="false" max="27" min="27" style="5" width="7.52551020408163"/>
    <col collapsed="false" hidden="false" max="28" min="28" style="5" width="5.39795918367347"/>
    <col collapsed="false" hidden="false" max="29" min="29" style="3" width="5.39795918367347"/>
    <col collapsed="false" hidden="false" max="30" min="30" style="5" width="11.6275510204082"/>
    <col collapsed="false" hidden="false" max="31" min="31" style="4" width="10.0714285714286"/>
    <col collapsed="false" hidden="false" max="32" min="32" style="4" width="10.3571428571429"/>
    <col collapsed="false" hidden="false" max="33" min="33" style="3" width="10.2142857142857"/>
    <col collapsed="false" hidden="false" max="34" min="34" style="3" width="10.7448979591837"/>
    <col collapsed="false" hidden="false" max="35" min="35" style="3" width="8.37755102040816"/>
    <col collapsed="false" hidden="false" max="36" min="36" style="3" width="7.94897959183674"/>
    <col collapsed="false" hidden="false" max="258" min="37" style="3" width="10.9438775510204"/>
    <col collapsed="false" hidden="false" max="1025" min="259" style="3" width="11.5663265306122"/>
  </cols>
  <sheetData>
    <row r="1" customFormat="false" ht="16.15" hidden="false" customHeight="false" outlineLevel="0" collapsed="false">
      <c r="A1" s="6" t="s">
        <v>29</v>
      </c>
      <c r="B1" s="0"/>
      <c r="C1" s="7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3" customFormat="true" ht="12.8" hidden="false" customHeight="false" outlineLevel="0" collapsed="false">
      <c r="A2" s="8" t="s">
        <v>30</v>
      </c>
      <c r="B2" s="8"/>
      <c r="C2" s="9" t="s">
        <v>31</v>
      </c>
      <c r="D2" s="9" t="s">
        <v>32</v>
      </c>
      <c r="E2" s="0"/>
      <c r="F2" s="9" t="s">
        <v>32</v>
      </c>
      <c r="G2" s="9" t="s">
        <v>33</v>
      </c>
      <c r="H2" s="10"/>
      <c r="I2" s="10"/>
      <c r="J2" s="10"/>
      <c r="K2" s="10"/>
      <c r="L2" s="11"/>
      <c r="S2" s="12"/>
      <c r="U2" s="13"/>
      <c r="V2" s="13"/>
      <c r="AB2" s="13"/>
      <c r="AC2" s="14"/>
      <c r="AD2" s="13"/>
      <c r="AE2" s="15"/>
      <c r="AF2" s="15"/>
      <c r="AG2" s="14"/>
      <c r="AH2" s="14"/>
      <c r="AI2" s="14"/>
      <c r="AJ2" s="14"/>
    </row>
    <row r="3" customFormat="false" ht="12.8" hidden="false" customHeight="false" outlineLevel="0" collapsed="false">
      <c r="A3" s="16" t="s">
        <v>34</v>
      </c>
      <c r="B3" s="16"/>
      <c r="C3" s="10" t="s">
        <v>35</v>
      </c>
      <c r="D3" s="10" t="s">
        <v>35</v>
      </c>
      <c r="F3" s="10" t="s">
        <v>35</v>
      </c>
      <c r="G3" s="10" t="s">
        <v>35</v>
      </c>
      <c r="H3" s="0"/>
      <c r="I3" s="0"/>
      <c r="J3" s="0"/>
      <c r="K3" s="15"/>
      <c r="L3" s="15"/>
      <c r="M3" s="15"/>
      <c r="N3" s="17"/>
      <c r="O3" s="15"/>
      <c r="P3" s="18"/>
      <c r="Q3" s="18"/>
      <c r="R3" s="18"/>
      <c r="S3" s="15"/>
      <c r="T3" s="15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2.8" hidden="false" customHeight="false" outlineLevel="0" collapsed="false">
      <c r="A4" s="16" t="s">
        <v>36</v>
      </c>
      <c r="B4" s="16" t="s">
        <v>37</v>
      </c>
      <c r="C4" s="10" t="n">
        <v>3.3</v>
      </c>
      <c r="D4" s="10" t="n">
        <v>3.3</v>
      </c>
      <c r="F4" s="10" t="n">
        <v>3.3</v>
      </c>
      <c r="G4" s="10" t="n">
        <v>3.3</v>
      </c>
      <c r="H4" s="0"/>
      <c r="I4" s="0"/>
      <c r="J4" s="0"/>
      <c r="K4" s="15"/>
      <c r="L4" s="15"/>
      <c r="M4" s="15"/>
      <c r="N4" s="17"/>
      <c r="O4" s="15"/>
      <c r="P4" s="18"/>
      <c r="Q4" s="18"/>
      <c r="R4" s="18"/>
      <c r="S4" s="15"/>
      <c r="T4" s="15"/>
      <c r="U4" s="13"/>
      <c r="V4" s="13"/>
      <c r="W4" s="0"/>
      <c r="X4" s="0"/>
      <c r="Y4" s="0"/>
      <c r="Z4" s="0"/>
      <c r="AA4" s="0"/>
      <c r="AB4" s="13"/>
      <c r="AC4" s="14"/>
      <c r="AD4" s="13"/>
      <c r="AE4" s="15"/>
      <c r="AF4" s="15"/>
      <c r="AG4" s="14"/>
      <c r="AH4" s="14"/>
      <c r="AI4" s="14"/>
      <c r="AJ4" s="14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2.8" hidden="false" customHeight="false" outlineLevel="0" collapsed="false">
      <c r="A5" s="16" t="s">
        <v>38</v>
      </c>
      <c r="B5" s="16" t="s">
        <v>39</v>
      </c>
      <c r="C5" s="10" t="n">
        <v>0.03</v>
      </c>
      <c r="D5" s="10" t="n">
        <v>0.03</v>
      </c>
      <c r="F5" s="10" t="n">
        <v>0.03</v>
      </c>
      <c r="G5" s="10" t="s">
        <v>40</v>
      </c>
      <c r="H5" s="0"/>
      <c r="I5" s="0"/>
      <c r="J5" s="0"/>
      <c r="K5" s="15"/>
      <c r="L5" s="15"/>
      <c r="M5" s="15"/>
      <c r="N5" s="17"/>
      <c r="O5" s="15"/>
      <c r="P5" s="18"/>
      <c r="Q5" s="18"/>
      <c r="R5" s="18"/>
      <c r="S5" s="15"/>
      <c r="T5" s="15"/>
      <c r="U5" s="13"/>
      <c r="V5" s="13"/>
      <c r="W5" s="0"/>
      <c r="X5" s="0"/>
      <c r="Y5" s="0"/>
      <c r="Z5" s="0"/>
      <c r="AA5" s="0"/>
      <c r="AB5" s="13"/>
      <c r="AC5" s="14"/>
      <c r="AD5" s="13"/>
      <c r="AE5" s="15"/>
      <c r="AF5" s="15"/>
      <c r="AG5" s="14"/>
      <c r="AH5" s="14"/>
      <c r="AI5" s="14"/>
      <c r="AJ5" s="14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2.8" hidden="false" customHeight="false" outlineLevel="0" collapsed="false">
      <c r="A6" s="16" t="s">
        <v>41</v>
      </c>
      <c r="B6" s="16" t="s">
        <v>42</v>
      </c>
      <c r="C6" s="10" t="n">
        <v>-30</v>
      </c>
      <c r="D6" s="10" t="n">
        <v>-30</v>
      </c>
      <c r="F6" s="10" t="n">
        <v>-30</v>
      </c>
      <c r="G6" s="10" t="s">
        <v>43</v>
      </c>
      <c r="H6" s="0"/>
      <c r="I6" s="0"/>
      <c r="J6" s="0"/>
      <c r="K6" s="15"/>
      <c r="L6" s="15"/>
      <c r="M6" s="15"/>
      <c r="N6" s="17"/>
      <c r="O6" s="15"/>
      <c r="P6" s="18"/>
      <c r="Q6" s="18"/>
      <c r="R6" s="18"/>
      <c r="S6" s="15"/>
      <c r="T6" s="15"/>
      <c r="U6" s="13"/>
      <c r="V6" s="13"/>
      <c r="W6" s="0"/>
      <c r="X6" s="0"/>
      <c r="Y6" s="0"/>
      <c r="Z6" s="0"/>
      <c r="AA6" s="0"/>
      <c r="AB6" s="13"/>
      <c r="AC6" s="14"/>
      <c r="AD6" s="13"/>
      <c r="AE6" s="15"/>
      <c r="AF6" s="15"/>
      <c r="AG6" s="14"/>
      <c r="AH6" s="14"/>
      <c r="AI6" s="14"/>
      <c r="AJ6" s="14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2.8" hidden="false" customHeight="false" outlineLevel="0" collapsed="false">
      <c r="A7" s="16" t="s">
        <v>44</v>
      </c>
      <c r="B7" s="16" t="s">
        <v>45</v>
      </c>
      <c r="C7" s="10" t="n">
        <v>24</v>
      </c>
      <c r="D7" s="10" t="n">
        <v>24</v>
      </c>
      <c r="F7" s="10" t="n">
        <v>24</v>
      </c>
      <c r="G7" s="10" t="n">
        <v>24</v>
      </c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2.8" hidden="false" customHeight="false" outlineLevel="0" collapsed="false">
      <c r="A8" s="19" t="s">
        <v>46</v>
      </c>
      <c r="B8" s="19" t="s">
        <v>47</v>
      </c>
      <c r="C8" s="12" t="n">
        <v>1</v>
      </c>
      <c r="D8" s="12" t="n">
        <v>1</v>
      </c>
      <c r="F8" s="10" t="n">
        <v>1</v>
      </c>
      <c r="G8" s="10" t="n">
        <v>1</v>
      </c>
      <c r="H8" s="20"/>
      <c r="I8" s="20"/>
      <c r="J8" s="20"/>
      <c r="K8" s="15"/>
      <c r="L8" s="15"/>
      <c r="M8" s="15"/>
      <c r="N8" s="15"/>
      <c r="O8" s="15"/>
      <c r="P8" s="18"/>
      <c r="Q8" s="18"/>
      <c r="R8" s="18"/>
      <c r="S8" s="15"/>
      <c r="T8" s="15"/>
      <c r="U8" s="13"/>
      <c r="V8" s="13"/>
      <c r="W8" s="0"/>
      <c r="X8" s="0"/>
      <c r="Y8" s="0"/>
      <c r="Z8" s="0"/>
      <c r="AA8" s="0"/>
      <c r="AB8" s="13"/>
      <c r="AC8" s="14"/>
      <c r="AD8" s="13"/>
      <c r="AE8" s="15"/>
      <c r="AF8" s="15"/>
      <c r="AG8" s="14"/>
      <c r="AH8" s="14"/>
      <c r="AI8" s="14"/>
      <c r="AJ8" s="14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10" customFormat="false" ht="12.8" hidden="false" customHeight="false" outlineLevel="0" collapsed="false">
      <c r="A10" s="21" t="s">
        <v>48</v>
      </c>
      <c r="B10" s="21"/>
      <c r="C10" s="11" t="s">
        <v>49</v>
      </c>
      <c r="D10" s="11" t="s">
        <v>49</v>
      </c>
      <c r="F10" s="10" t="s">
        <v>49</v>
      </c>
      <c r="G10" s="10" t="s">
        <v>49</v>
      </c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2.8" hidden="false" customHeight="false" outlineLevel="0" collapsed="false">
      <c r="A11" s="16" t="s">
        <v>50</v>
      </c>
      <c r="B11" s="16"/>
      <c r="C11" s="10" t="s">
        <v>51</v>
      </c>
      <c r="D11" s="10" t="s">
        <v>52</v>
      </c>
      <c r="F11" s="10" t="s">
        <v>52</v>
      </c>
      <c r="G11" s="10" t="s">
        <v>52</v>
      </c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2.8" hidden="false" customHeight="false" outlineLevel="0" collapsed="false">
      <c r="A12" s="16" t="s">
        <v>53</v>
      </c>
      <c r="B12" s="16"/>
      <c r="C12" s="10" t="s">
        <v>54</v>
      </c>
      <c r="D12" s="10"/>
      <c r="F12" s="10"/>
      <c r="G12" s="10"/>
      <c r="H12" s="20"/>
      <c r="I12" s="20"/>
      <c r="J12" s="20"/>
      <c r="K12" s="15"/>
      <c r="L12" s="15"/>
      <c r="M12" s="15"/>
      <c r="N12" s="15"/>
      <c r="O12" s="15"/>
      <c r="P12" s="18"/>
      <c r="Q12" s="18"/>
      <c r="R12" s="18"/>
      <c r="S12" s="15"/>
      <c r="T12" s="15"/>
      <c r="U12" s="13"/>
      <c r="V12" s="13"/>
      <c r="W12" s="0"/>
      <c r="X12" s="0"/>
      <c r="Y12" s="0"/>
      <c r="Z12" s="0"/>
      <c r="AA12" s="0"/>
      <c r="AB12" s="13"/>
      <c r="AC12" s="14"/>
      <c r="AD12" s="13"/>
      <c r="AE12" s="15"/>
      <c r="AF12" s="15"/>
      <c r="AG12" s="14"/>
      <c r="AH12" s="14"/>
      <c r="AI12" s="14"/>
      <c r="AJ12" s="14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2.8" hidden="false" customHeight="false" outlineLevel="0" collapsed="false">
      <c r="A13" s="16" t="s">
        <v>55</v>
      </c>
      <c r="B13" s="16" t="s">
        <v>47</v>
      </c>
      <c r="C13" s="10" t="n">
        <v>400</v>
      </c>
      <c r="D13" s="10"/>
      <c r="F13" s="10"/>
      <c r="G13" s="10"/>
      <c r="H13" s="20"/>
      <c r="I13" s="20"/>
      <c r="J13" s="20"/>
      <c r="K13" s="15"/>
      <c r="L13" s="15"/>
      <c r="M13" s="15"/>
      <c r="N13" s="15"/>
      <c r="O13" s="15"/>
      <c r="P13" s="18"/>
      <c r="Q13" s="18"/>
      <c r="R13" s="18"/>
      <c r="S13" s="15"/>
      <c r="T13" s="15"/>
      <c r="U13" s="13"/>
      <c r="V13" s="13"/>
      <c r="W13" s="0"/>
      <c r="X13" s="0"/>
      <c r="Y13" s="0"/>
      <c r="Z13" s="0"/>
      <c r="AA13" s="0"/>
      <c r="AB13" s="13"/>
      <c r="AC13" s="14"/>
      <c r="AD13" s="13"/>
      <c r="AE13" s="15"/>
      <c r="AF13" s="15"/>
      <c r="AG13" s="14"/>
      <c r="AH13" s="14"/>
      <c r="AI13" s="14"/>
      <c r="AJ13" s="14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2.8" hidden="false" customHeight="false" outlineLevel="0" collapsed="false">
      <c r="A14" s="16" t="s">
        <v>56</v>
      </c>
      <c r="B14" s="16"/>
      <c r="C14" s="10" t="s">
        <v>57</v>
      </c>
      <c r="D14" s="10" t="s">
        <v>57</v>
      </c>
      <c r="F14" s="10" t="s">
        <v>57</v>
      </c>
      <c r="G14" s="10" t="s">
        <v>58</v>
      </c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35.05" hidden="false" customHeight="false" outlineLevel="0" collapsed="false">
      <c r="A15" s="16" t="s">
        <v>59</v>
      </c>
      <c r="B15" s="16"/>
      <c r="C15" s="22" t="s">
        <v>60</v>
      </c>
      <c r="D15" s="22" t="s">
        <v>61</v>
      </c>
      <c r="F15" s="22" t="s">
        <v>61</v>
      </c>
      <c r="G15" s="22" t="s">
        <v>62</v>
      </c>
      <c r="H15" s="0"/>
      <c r="I15" s="0"/>
      <c r="J15" s="0"/>
      <c r="K15" s="0"/>
      <c r="L15" s="0"/>
      <c r="M15" s="0"/>
      <c r="N15" s="0"/>
      <c r="O15" s="0"/>
      <c r="P15" s="23"/>
      <c r="Q15" s="23"/>
      <c r="R15" s="23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2.8" hidden="false" customHeight="false" outlineLevel="0" collapsed="false">
      <c r="A16" s="16" t="s">
        <v>63</v>
      </c>
      <c r="B16" s="16"/>
      <c r="C16" s="10" t="s">
        <v>64</v>
      </c>
      <c r="D16" s="10" t="s">
        <v>64</v>
      </c>
      <c r="F16" s="10" t="s">
        <v>64</v>
      </c>
      <c r="G16" s="10" t="s">
        <v>64</v>
      </c>
      <c r="H16" s="0"/>
      <c r="I16" s="0"/>
      <c r="J16" s="0"/>
      <c r="K16" s="0"/>
      <c r="L16" s="0"/>
      <c r="M16" s="0"/>
      <c r="N16" s="0"/>
      <c r="O16" s="0"/>
      <c r="P16" s="23"/>
      <c r="Q16" s="23"/>
      <c r="R16" s="23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2.8" hidden="false" customHeight="false" outlineLevel="0" collapsed="false">
      <c r="A17" s="16" t="s">
        <v>65</v>
      </c>
      <c r="B17" s="16"/>
      <c r="C17" s="10" t="s">
        <v>25</v>
      </c>
      <c r="D17" s="10" t="s">
        <v>25</v>
      </c>
      <c r="F17" s="10" t="s">
        <v>25</v>
      </c>
      <c r="G17" s="10" t="s">
        <v>66</v>
      </c>
      <c r="H17" s="0"/>
      <c r="I17" s="0"/>
      <c r="J17" s="0"/>
      <c r="K17" s="0"/>
      <c r="L17" s="0"/>
      <c r="M17" s="0"/>
      <c r="N17" s="0"/>
      <c r="O17" s="0"/>
      <c r="P17" s="18"/>
      <c r="Q17" s="18"/>
      <c r="R17" s="18"/>
      <c r="S17" s="15"/>
      <c r="T17" s="15"/>
      <c r="U17" s="13"/>
      <c r="V17" s="13"/>
      <c r="W17" s="0"/>
      <c r="X17" s="0"/>
      <c r="Y17" s="0"/>
      <c r="Z17" s="0"/>
      <c r="AA17" s="0"/>
      <c r="AB17" s="13"/>
      <c r="AC17" s="14"/>
      <c r="AD17" s="13"/>
      <c r="AE17" s="15"/>
      <c r="AF17" s="15"/>
      <c r="AG17" s="14"/>
      <c r="AH17" s="14"/>
      <c r="AI17" s="14"/>
      <c r="AJ17" s="14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2.8" hidden="false" customHeight="false" outlineLevel="0" collapsed="false">
      <c r="A18" s="16" t="s">
        <v>67</v>
      </c>
      <c r="B18" s="16" t="s">
        <v>68</v>
      </c>
      <c r="C18" s="10" t="n">
        <v>10</v>
      </c>
      <c r="D18" s="10" t="n">
        <v>10</v>
      </c>
      <c r="F18" s="10" t="n">
        <v>10</v>
      </c>
      <c r="G18" s="10" t="n">
        <v>10</v>
      </c>
      <c r="H18" s="0"/>
      <c r="I18" s="0"/>
      <c r="J18" s="0"/>
      <c r="K18" s="0"/>
      <c r="L18" s="0"/>
      <c r="M18" s="0"/>
      <c r="N18" s="15"/>
      <c r="O18" s="0"/>
      <c r="P18" s="18"/>
      <c r="Q18" s="18"/>
      <c r="R18" s="18"/>
      <c r="S18" s="15"/>
      <c r="T18" s="15"/>
      <c r="U18" s="13"/>
      <c r="V18" s="13"/>
      <c r="W18" s="0"/>
      <c r="X18" s="0"/>
      <c r="Y18" s="0"/>
      <c r="Z18" s="0"/>
      <c r="AA18" s="0"/>
      <c r="AB18" s="13"/>
      <c r="AC18" s="14"/>
      <c r="AD18" s="13"/>
      <c r="AE18" s="15"/>
      <c r="AF18" s="15"/>
      <c r="AG18" s="14"/>
      <c r="AH18" s="14"/>
      <c r="AI18" s="14"/>
      <c r="AJ18" s="14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2.8" hidden="false" customHeight="false" outlineLevel="0" collapsed="false">
      <c r="A19" s="16" t="s">
        <v>69</v>
      </c>
      <c r="B19" s="16"/>
      <c r="C19" s="10" t="s">
        <v>25</v>
      </c>
      <c r="D19" s="10" t="s">
        <v>25</v>
      </c>
      <c r="F19" s="10" t="s">
        <v>25</v>
      </c>
      <c r="G19" s="10" t="s">
        <v>70</v>
      </c>
      <c r="H19" s="0"/>
      <c r="I19" s="0"/>
      <c r="J19" s="0"/>
      <c r="K19" s="0"/>
      <c r="L19" s="0"/>
      <c r="M19" s="0"/>
      <c r="N19" s="0"/>
      <c r="O19" s="0"/>
      <c r="P19" s="23"/>
      <c r="Q19" s="23"/>
      <c r="R19" s="23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2.8" hidden="false" customHeight="false" outlineLevel="0" collapsed="false">
      <c r="A20" s="16" t="s">
        <v>71</v>
      </c>
      <c r="B20" s="16"/>
      <c r="C20" s="10" t="s">
        <v>25</v>
      </c>
      <c r="D20" s="10" t="s">
        <v>25</v>
      </c>
      <c r="F20" s="10" t="s">
        <v>25</v>
      </c>
      <c r="G20" s="10" t="n">
        <v>103</v>
      </c>
      <c r="H20" s="0"/>
      <c r="I20" s="0"/>
      <c r="J20" s="0"/>
      <c r="K20" s="0"/>
      <c r="L20" s="0"/>
      <c r="M20" s="0"/>
      <c r="N20" s="0"/>
      <c r="O20" s="0"/>
      <c r="P20" s="23"/>
      <c r="Q20" s="23"/>
      <c r="R20" s="23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2.8" hidden="false" customHeight="false" outlineLevel="0" collapsed="false">
      <c r="A21" s="16" t="s">
        <v>72</v>
      </c>
      <c r="B21" s="16" t="s">
        <v>42</v>
      </c>
      <c r="C21" s="10" t="n">
        <v>26</v>
      </c>
      <c r="D21" s="10"/>
      <c r="F21" s="10"/>
      <c r="G21" s="10"/>
      <c r="H21" s="0"/>
      <c r="I21" s="0"/>
      <c r="J21" s="0"/>
      <c r="K21" s="0"/>
      <c r="L21" s="0"/>
      <c r="M21" s="0"/>
      <c r="N21" s="0"/>
      <c r="O21" s="0"/>
      <c r="P21" s="23"/>
      <c r="Q21" s="23"/>
      <c r="R21" s="23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2.8" hidden="false" customHeight="false" outlineLevel="0" collapsed="false">
      <c r="A22" s="19" t="s">
        <v>73</v>
      </c>
      <c r="B22" s="19"/>
      <c r="C22" s="12" t="s">
        <v>74</v>
      </c>
      <c r="D22" s="12" t="s">
        <v>74</v>
      </c>
      <c r="F22" s="12" t="s">
        <v>75</v>
      </c>
      <c r="G22" s="12" t="s">
        <v>75</v>
      </c>
      <c r="H22" s="0"/>
      <c r="I22" s="0"/>
      <c r="J22" s="0"/>
      <c r="K22" s="15"/>
      <c r="L22" s="15"/>
      <c r="M22" s="15"/>
      <c r="N22" s="17"/>
      <c r="O22" s="15"/>
      <c r="P22" s="18"/>
      <c r="Q22" s="18"/>
      <c r="R22" s="18"/>
      <c r="S22" s="15"/>
      <c r="T22" s="15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6.15" hidden="false" customHeight="false" outlineLevel="0" collapsed="false">
      <c r="A23" s="6" t="s">
        <v>76</v>
      </c>
      <c r="B23" s="0"/>
      <c r="C23" s="7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26" customFormat="true" ht="13.2" hidden="false" customHeight="false" outlineLevel="0" collapsed="false">
      <c r="A24" s="24" t="s">
        <v>77</v>
      </c>
      <c r="B24" s="24"/>
      <c r="C24" s="25" t="s">
        <v>78</v>
      </c>
      <c r="D24" s="25" t="s">
        <v>78</v>
      </c>
      <c r="E24" s="0"/>
      <c r="F24" s="25" t="s">
        <v>78</v>
      </c>
      <c r="G24" s="25" t="s">
        <v>78</v>
      </c>
    </row>
    <row r="25" s="3" customFormat="true" ht="12.8" hidden="false" customHeight="false" outlineLevel="0" collapsed="false">
      <c r="A25" s="16" t="s">
        <v>79</v>
      </c>
      <c r="B25" s="16" t="s">
        <v>80</v>
      </c>
      <c r="C25" s="10" t="n">
        <v>-5</v>
      </c>
      <c r="D25" s="10" t="n">
        <v>-9.1</v>
      </c>
      <c r="E25" s="0"/>
      <c r="F25" s="10" t="n">
        <v>-9.1</v>
      </c>
      <c r="G25" s="10" t="n">
        <v>-8.9</v>
      </c>
      <c r="H25" s="20"/>
      <c r="I25" s="20"/>
      <c r="J25" s="20"/>
      <c r="K25" s="15"/>
      <c r="L25" s="15"/>
      <c r="M25" s="15"/>
      <c r="N25" s="15"/>
      <c r="O25" s="15"/>
      <c r="P25" s="18"/>
      <c r="Q25" s="18"/>
      <c r="R25" s="18"/>
      <c r="S25" s="15"/>
      <c r="T25" s="15"/>
      <c r="U25" s="13"/>
      <c r="V25" s="13"/>
      <c r="AB25" s="13"/>
      <c r="AC25" s="14"/>
      <c r="AD25" s="13"/>
      <c r="AE25" s="15"/>
      <c r="AF25" s="15"/>
      <c r="AG25" s="14"/>
      <c r="AH25" s="14"/>
      <c r="AI25" s="14"/>
      <c r="AJ25" s="14"/>
    </row>
    <row r="26" s="3" customFormat="true" ht="12.8" hidden="false" customHeight="false" outlineLevel="0" collapsed="false">
      <c r="A26" s="16" t="s">
        <v>81</v>
      </c>
      <c r="B26" s="16" t="s">
        <v>80</v>
      </c>
      <c r="C26" s="10" t="n">
        <v>20.64</v>
      </c>
      <c r="D26" s="10" t="n">
        <v>20.3</v>
      </c>
      <c r="E26" s="0"/>
      <c r="F26" s="10" t="n">
        <v>20.3</v>
      </c>
      <c r="G26" s="10" t="n">
        <v>20.3</v>
      </c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AB26" s="0"/>
      <c r="AC26" s="0"/>
      <c r="AD26" s="0"/>
      <c r="AE26" s="0"/>
      <c r="AF26" s="0"/>
      <c r="AG26" s="0"/>
      <c r="AH26" s="0"/>
      <c r="AI26" s="0"/>
      <c r="AJ26" s="0"/>
    </row>
    <row r="27" s="3" customFormat="true" ht="12.8" hidden="false" customHeight="false" outlineLevel="0" collapsed="false">
      <c r="A27" s="16" t="s">
        <v>82</v>
      </c>
      <c r="B27" s="16" t="s">
        <v>80</v>
      </c>
      <c r="C27" s="10" t="n">
        <v>-71.5</v>
      </c>
      <c r="D27" s="10" t="n">
        <v>-79</v>
      </c>
      <c r="E27" s="0"/>
      <c r="F27" s="10" t="n">
        <v>-50</v>
      </c>
      <c r="G27" s="27" t="n">
        <v>-88</v>
      </c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AB27" s="0"/>
      <c r="AC27" s="0"/>
      <c r="AD27" s="0"/>
      <c r="AE27" s="0"/>
      <c r="AF27" s="0"/>
      <c r="AG27" s="0"/>
      <c r="AH27" s="0"/>
      <c r="AI27" s="0"/>
      <c r="AJ27" s="0"/>
    </row>
    <row r="28" s="3" customFormat="true" ht="12.8" hidden="false" customHeight="false" outlineLevel="0" collapsed="false">
      <c r="A28" s="16" t="s">
        <v>83</v>
      </c>
      <c r="B28" s="16" t="s">
        <v>80</v>
      </c>
      <c r="C28" s="10" t="n">
        <v>-75</v>
      </c>
      <c r="D28" s="10" t="n">
        <v>-72</v>
      </c>
      <c r="E28" s="0"/>
      <c r="F28" s="10" t="n">
        <v>-47</v>
      </c>
      <c r="G28" s="27" t="n">
        <v>-100</v>
      </c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AB28" s="0"/>
      <c r="AC28" s="0"/>
      <c r="AD28" s="0"/>
      <c r="AE28" s="0"/>
      <c r="AF28" s="0"/>
      <c r="AG28" s="0"/>
      <c r="AH28" s="0"/>
      <c r="AI28" s="0"/>
      <c r="AJ28" s="0"/>
    </row>
    <row r="29" s="3" customFormat="true" ht="12.8" hidden="false" customHeight="false" outlineLevel="0" collapsed="false">
      <c r="A29" s="28" t="s">
        <v>84</v>
      </c>
      <c r="B29" s="28" t="s">
        <v>85</v>
      </c>
      <c r="C29" s="29" t="n">
        <v>0.015</v>
      </c>
      <c r="D29" s="29" t="n">
        <v>0.011</v>
      </c>
      <c r="E29" s="0"/>
      <c r="F29" s="29" t="n">
        <v>0.058</v>
      </c>
      <c r="G29" s="27" t="n">
        <v>0.0016</v>
      </c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AB29" s="0"/>
      <c r="AC29" s="0"/>
      <c r="AD29" s="0"/>
      <c r="AE29" s="0"/>
      <c r="AF29" s="0"/>
      <c r="AG29" s="0"/>
      <c r="AH29" s="0"/>
      <c r="AI29" s="0"/>
      <c r="AJ29" s="0"/>
    </row>
    <row r="30" s="3" customFormat="true" ht="12.8" hidden="false" customHeight="false" outlineLevel="0" collapsed="false">
      <c r="A30" s="30" t="s">
        <v>86</v>
      </c>
      <c r="B30" s="30" t="s">
        <v>85</v>
      </c>
      <c r="C30" s="31" t="n">
        <v>0.018</v>
      </c>
      <c r="D30" s="31" t="n">
        <v>0.019</v>
      </c>
      <c r="E30" s="0"/>
      <c r="F30" s="31" t="n">
        <v>0.065</v>
      </c>
      <c r="G30" s="32" t="n">
        <v>0.0077</v>
      </c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AB30" s="0"/>
      <c r="AC30" s="0"/>
      <c r="AD30" s="0"/>
      <c r="AE30" s="0"/>
      <c r="AF30" s="0"/>
      <c r="AG30" s="0"/>
      <c r="AH30" s="0"/>
      <c r="AI30" s="0"/>
      <c r="AJ30" s="0"/>
    </row>
    <row r="31" s="3" customFormat="true" ht="16.15" hidden="false" customHeight="false" outlineLevel="0" collapsed="false">
      <c r="A31" s="33" t="s">
        <v>87</v>
      </c>
      <c r="B31" s="34"/>
      <c r="C31" s="35"/>
      <c r="D31" s="35"/>
      <c r="E31" s="0"/>
      <c r="F31" s="35"/>
      <c r="G31" s="4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AB31" s="0"/>
      <c r="AC31" s="0"/>
      <c r="AD31" s="0"/>
      <c r="AE31" s="0"/>
      <c r="AF31" s="0"/>
      <c r="AG31" s="0"/>
      <c r="AH31" s="0"/>
      <c r="AI31" s="0"/>
      <c r="AJ31" s="0"/>
    </row>
    <row r="32" s="3" customFormat="true" ht="12.8" hidden="false" customHeight="false" outlineLevel="0" collapsed="false">
      <c r="A32" s="21" t="s">
        <v>88</v>
      </c>
      <c r="B32" s="21" t="s">
        <v>42</v>
      </c>
      <c r="C32" s="11" t="n">
        <f aca="false">C26-C27</f>
        <v>92.14</v>
      </c>
      <c r="D32" s="11" t="n">
        <f aca="false">D26-D27</f>
        <v>99.3</v>
      </c>
      <c r="E32" s="0"/>
      <c r="F32" s="11" t="n">
        <f aca="false">F26-F27</f>
        <v>70.3</v>
      </c>
      <c r="G32" s="11" t="n">
        <f aca="false">G26-G27</f>
        <v>108.3</v>
      </c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AB32" s="0"/>
      <c r="AC32" s="0"/>
      <c r="AD32" s="0"/>
      <c r="AE32" s="0"/>
      <c r="AF32" s="0"/>
      <c r="AG32" s="0"/>
      <c r="AH32" s="0"/>
      <c r="AI32" s="0"/>
      <c r="AJ32" s="0"/>
    </row>
    <row r="33" customFormat="false" ht="12.8" hidden="false" customHeight="false" outlineLevel="0" collapsed="false">
      <c r="A33" s="16" t="s">
        <v>89</v>
      </c>
      <c r="B33" s="16" t="s">
        <v>42</v>
      </c>
      <c r="C33" s="10" t="n">
        <f aca="false">C26-C28</f>
        <v>95.64</v>
      </c>
      <c r="D33" s="10" t="n">
        <f aca="false">D26-D28</f>
        <v>92.3</v>
      </c>
      <c r="F33" s="10" t="n">
        <f aca="false">F26-F28</f>
        <v>67.3</v>
      </c>
      <c r="G33" s="10" t="n">
        <f aca="false">G26-G28</f>
        <v>120.3</v>
      </c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2.8" hidden="false" customHeight="false" outlineLevel="0" collapsed="false">
      <c r="A34" s="36" t="s">
        <v>90</v>
      </c>
      <c r="B34" s="36" t="s">
        <v>42</v>
      </c>
      <c r="C34" s="10" t="n">
        <f aca="false">C26-C25</f>
        <v>25.64</v>
      </c>
      <c r="D34" s="10" t="n">
        <f aca="false">D26-D25</f>
        <v>29.4</v>
      </c>
      <c r="F34" s="10" t="n">
        <f aca="false">F26-F25</f>
        <v>29.4</v>
      </c>
      <c r="G34" s="10" t="n">
        <f aca="false">G26-G25</f>
        <v>29.2</v>
      </c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2.8" hidden="false" customHeight="false" outlineLevel="0" collapsed="false">
      <c r="A35" s="36" t="s">
        <v>90</v>
      </c>
      <c r="B35" s="36" t="s">
        <v>39</v>
      </c>
      <c r="C35" s="37" t="n">
        <f aca="false">10^(C34/20)</f>
        <v>19.1425592502109</v>
      </c>
      <c r="D35" s="37" t="n">
        <f aca="false">10^(D34/20)</f>
        <v>29.5120922666639</v>
      </c>
      <c r="F35" s="37" t="n">
        <f aca="false">10^(F34/20)</f>
        <v>29.5120922666639</v>
      </c>
      <c r="G35" s="37" t="n">
        <f aca="false">10^(G34/20)</f>
        <v>28.8403150312661</v>
      </c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2.8" hidden="false" customHeight="false" outlineLevel="0" collapsed="false">
      <c r="A36" s="36" t="s">
        <v>91</v>
      </c>
      <c r="B36" s="36" t="s">
        <v>92</v>
      </c>
      <c r="C36" s="37" t="n">
        <f aca="false">10^(C26/20)</f>
        <v>10.7646521362984</v>
      </c>
      <c r="D36" s="37" t="n">
        <f aca="false">10^(D26/20)</f>
        <v>10.3514216667934</v>
      </c>
      <c r="F36" s="37" t="n">
        <f aca="false">10^(F26/20)</f>
        <v>10.3514216667934</v>
      </c>
      <c r="G36" s="37" t="n">
        <f aca="false">10^(G26/20)</f>
        <v>10.3514216667934</v>
      </c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12.8" hidden="false" customHeight="false" outlineLevel="0" collapsed="false">
      <c r="A37" s="38" t="s">
        <v>93</v>
      </c>
      <c r="B37" s="38" t="s">
        <v>94</v>
      </c>
      <c r="C37" s="39" t="n">
        <f aca="false">C36^2/C18</f>
        <v>11.5877735615513</v>
      </c>
      <c r="D37" s="39" t="n">
        <f aca="false">D36^2/D18</f>
        <v>10.7151930523761</v>
      </c>
      <c r="F37" s="39" t="n">
        <f aca="false">F36^2/F18</f>
        <v>10.7151930523761</v>
      </c>
      <c r="G37" s="39" t="n">
        <f aca="false">G36^2/G18</f>
        <v>10.7151930523761</v>
      </c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2.8" hidden="false" customHeight="false" outlineLevel="0" collapsed="false">
      <c r="A38" s="34"/>
      <c r="B38" s="34"/>
      <c r="C38" s="35"/>
      <c r="D38" s="35"/>
      <c r="F38" s="35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6.15" hidden="false" customHeight="false" outlineLevel="0" collapsed="false">
      <c r="A39" s="6" t="s">
        <v>95</v>
      </c>
      <c r="B39" s="0"/>
      <c r="C39" s="7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26" customFormat="true" ht="13.2" hidden="false" customHeight="false" outlineLevel="0" collapsed="false">
      <c r="A40" s="24" t="s">
        <v>77</v>
      </c>
      <c r="B40" s="24"/>
      <c r="C40" s="25"/>
      <c r="D40" s="25"/>
      <c r="E40" s="0"/>
      <c r="F40" s="25" t="s">
        <v>96</v>
      </c>
      <c r="G40" s="25" t="s">
        <v>96</v>
      </c>
    </row>
    <row r="41" customFormat="false" ht="12.8" hidden="false" customHeight="false" outlineLevel="0" collapsed="false">
      <c r="A41" s="36" t="s">
        <v>97</v>
      </c>
      <c r="B41" s="36" t="s">
        <v>42</v>
      </c>
      <c r="C41" s="10"/>
      <c r="D41" s="10"/>
      <c r="F41" s="10" t="n">
        <v>9.76</v>
      </c>
      <c r="G41" s="10" t="n">
        <v>9.72</v>
      </c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customFormat="false" ht="12.8" hidden="false" customHeight="false" outlineLevel="0" collapsed="false">
      <c r="A42" s="36" t="s">
        <v>98</v>
      </c>
      <c r="B42" s="36" t="s">
        <v>42</v>
      </c>
      <c r="C42" s="10"/>
      <c r="D42" s="10"/>
      <c r="F42" s="10" t="n">
        <v>10.4</v>
      </c>
      <c r="G42" s="10" t="n">
        <v>10.29</v>
      </c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customFormat="false" ht="12.8" hidden="false" customHeight="false" outlineLevel="0" collapsed="false">
      <c r="A43" s="36" t="s">
        <v>99</v>
      </c>
      <c r="B43" s="36" t="s">
        <v>42</v>
      </c>
      <c r="C43" s="10"/>
      <c r="D43" s="10"/>
      <c r="F43" s="10" t="n">
        <v>10.77</v>
      </c>
      <c r="G43" s="10" t="n">
        <v>9.52</v>
      </c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customFormat="false" ht="12.8" hidden="false" customHeight="false" outlineLevel="0" collapsed="false">
      <c r="A44" s="36" t="s">
        <v>100</v>
      </c>
      <c r="B44" s="36" t="s">
        <v>42</v>
      </c>
      <c r="C44" s="10"/>
      <c r="D44" s="10"/>
      <c r="F44" s="10" t="n">
        <v>-30.84</v>
      </c>
      <c r="G44" s="10" t="n">
        <v>-48.19</v>
      </c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customFormat="false" ht="12.8" hidden="false" customHeight="false" outlineLevel="0" collapsed="false">
      <c r="A45" s="36" t="s">
        <v>101</v>
      </c>
      <c r="B45" s="36" t="s">
        <v>42</v>
      </c>
      <c r="C45" s="10"/>
      <c r="D45" s="10"/>
      <c r="F45" s="10" t="n">
        <v>-25.91</v>
      </c>
      <c r="G45" s="10" t="n">
        <v>-51.98</v>
      </c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customFormat="false" ht="12.8" hidden="false" customHeight="false" outlineLevel="0" collapsed="false">
      <c r="A46" s="36" t="s">
        <v>102</v>
      </c>
      <c r="B46" s="36" t="s">
        <v>42</v>
      </c>
      <c r="C46" s="10"/>
      <c r="D46" s="10"/>
      <c r="F46" s="10" t="n">
        <v>-1.5</v>
      </c>
      <c r="G46" s="10" t="n">
        <v>-19.28</v>
      </c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customFormat="false" ht="12.8" hidden="false" customHeight="false" outlineLevel="0" collapsed="false">
      <c r="A47" s="36" t="s">
        <v>103</v>
      </c>
      <c r="B47" s="36" t="s">
        <v>68</v>
      </c>
      <c r="C47" s="10"/>
      <c r="D47" s="40"/>
      <c r="F47" s="40" t="n">
        <f aca="false">10/(1+10^((F41-F44)/20))</f>
        <v>0.0924625196385471</v>
      </c>
      <c r="G47" s="40" t="n">
        <f aca="false">10/(1+10^((G41-G44)/20))</f>
        <v>0.0127042172569208</v>
      </c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  <c r="IX47" s="0"/>
      <c r="IY47" s="0"/>
      <c r="IZ47" s="0"/>
      <c r="JA47" s="0"/>
      <c r="JB47" s="0"/>
      <c r="JC47" s="0"/>
      <c r="JD47" s="0"/>
      <c r="JE47" s="0"/>
      <c r="JF47" s="0"/>
      <c r="JG47" s="0"/>
      <c r="JH47" s="0"/>
      <c r="JI47" s="0"/>
      <c r="JJ47" s="0"/>
      <c r="JK47" s="0"/>
      <c r="JL47" s="0"/>
      <c r="JM47" s="0"/>
      <c r="JN47" s="0"/>
      <c r="JO47" s="0"/>
      <c r="JP47" s="0"/>
      <c r="JQ47" s="0"/>
      <c r="JR47" s="0"/>
      <c r="JS47" s="0"/>
      <c r="JT47" s="0"/>
      <c r="JU47" s="0"/>
      <c r="JV47" s="0"/>
      <c r="JW47" s="0"/>
      <c r="JX47" s="0"/>
      <c r="JY47" s="0"/>
      <c r="JZ47" s="0"/>
      <c r="KA47" s="0"/>
      <c r="KB47" s="0"/>
      <c r="KC47" s="0"/>
      <c r="KD47" s="0"/>
      <c r="KE47" s="0"/>
      <c r="KF47" s="0"/>
      <c r="KG47" s="0"/>
      <c r="KH47" s="0"/>
      <c r="KI47" s="0"/>
      <c r="KJ47" s="0"/>
      <c r="KK47" s="0"/>
      <c r="KL47" s="0"/>
      <c r="KM47" s="0"/>
      <c r="KN47" s="0"/>
      <c r="KO47" s="0"/>
      <c r="KP47" s="0"/>
      <c r="KQ47" s="0"/>
      <c r="KR47" s="0"/>
      <c r="KS47" s="0"/>
      <c r="KT47" s="0"/>
      <c r="KU47" s="0"/>
      <c r="KV47" s="0"/>
      <c r="KW47" s="0"/>
      <c r="KX47" s="0"/>
      <c r="KY47" s="0"/>
      <c r="KZ47" s="0"/>
      <c r="LA47" s="0"/>
      <c r="LB47" s="0"/>
      <c r="LC47" s="0"/>
      <c r="LD47" s="0"/>
      <c r="LE47" s="0"/>
      <c r="LF47" s="0"/>
      <c r="LG47" s="0"/>
      <c r="LH47" s="0"/>
      <c r="LI47" s="0"/>
      <c r="LJ47" s="0"/>
      <c r="LK47" s="0"/>
      <c r="LL47" s="0"/>
      <c r="LM47" s="0"/>
      <c r="LN47" s="0"/>
      <c r="LO47" s="0"/>
      <c r="LP47" s="0"/>
      <c r="LQ47" s="0"/>
      <c r="LR47" s="0"/>
      <c r="LS47" s="0"/>
      <c r="LT47" s="0"/>
      <c r="LU47" s="0"/>
      <c r="LV47" s="0"/>
      <c r="LW47" s="0"/>
      <c r="LX47" s="0"/>
      <c r="LY47" s="0"/>
      <c r="LZ47" s="0"/>
      <c r="MA47" s="0"/>
      <c r="MB47" s="0"/>
      <c r="MC47" s="0"/>
      <c r="MD47" s="0"/>
      <c r="ME47" s="0"/>
      <c r="MF47" s="0"/>
      <c r="MG47" s="0"/>
      <c r="MH47" s="0"/>
      <c r="MI47" s="0"/>
      <c r="MJ47" s="0"/>
      <c r="MK47" s="0"/>
      <c r="ML47" s="0"/>
      <c r="MM47" s="0"/>
      <c r="MN47" s="0"/>
      <c r="MO47" s="0"/>
      <c r="MP47" s="0"/>
      <c r="MQ47" s="0"/>
      <c r="MR47" s="0"/>
      <c r="MS47" s="0"/>
      <c r="MT47" s="0"/>
      <c r="MU47" s="0"/>
      <c r="MV47" s="0"/>
      <c r="MW47" s="0"/>
      <c r="MX47" s="0"/>
      <c r="MY47" s="0"/>
      <c r="MZ47" s="0"/>
      <c r="NA47" s="0"/>
      <c r="NB47" s="0"/>
      <c r="NC47" s="0"/>
      <c r="ND47" s="0"/>
      <c r="NE47" s="0"/>
      <c r="NF47" s="0"/>
      <c r="NG47" s="0"/>
      <c r="NH47" s="0"/>
      <c r="NI47" s="0"/>
      <c r="NJ47" s="0"/>
      <c r="NK47" s="0"/>
      <c r="NL47" s="0"/>
      <c r="NM47" s="0"/>
      <c r="NN47" s="0"/>
      <c r="NO47" s="0"/>
      <c r="NP47" s="0"/>
      <c r="NQ47" s="0"/>
      <c r="NR47" s="0"/>
      <c r="NS47" s="0"/>
      <c r="NT47" s="0"/>
      <c r="NU47" s="0"/>
      <c r="NV47" s="0"/>
      <c r="NW47" s="0"/>
      <c r="NX47" s="0"/>
      <c r="NY47" s="0"/>
      <c r="NZ47" s="0"/>
      <c r="OA47" s="0"/>
      <c r="OB47" s="0"/>
      <c r="OC47" s="0"/>
      <c r="OD47" s="0"/>
      <c r="OE47" s="0"/>
      <c r="OF47" s="0"/>
      <c r="OG47" s="0"/>
      <c r="OH47" s="0"/>
      <c r="OI47" s="0"/>
      <c r="OJ47" s="0"/>
      <c r="OK47" s="0"/>
      <c r="OL47" s="0"/>
      <c r="OM47" s="0"/>
      <c r="ON47" s="0"/>
      <c r="OO47" s="0"/>
      <c r="OP47" s="0"/>
      <c r="OQ47" s="0"/>
      <c r="OR47" s="0"/>
      <c r="OS47" s="0"/>
      <c r="OT47" s="0"/>
      <c r="OU47" s="0"/>
      <c r="OV47" s="0"/>
      <c r="OW47" s="0"/>
      <c r="OX47" s="0"/>
      <c r="OY47" s="0"/>
      <c r="OZ47" s="0"/>
      <c r="PA47" s="0"/>
      <c r="PB47" s="0"/>
      <c r="PC47" s="0"/>
      <c r="PD47" s="0"/>
      <c r="PE47" s="0"/>
      <c r="PF47" s="0"/>
      <c r="PG47" s="0"/>
      <c r="PH47" s="0"/>
      <c r="PI47" s="0"/>
      <c r="PJ47" s="0"/>
      <c r="PK47" s="0"/>
      <c r="PL47" s="0"/>
      <c r="PM47" s="0"/>
      <c r="PN47" s="0"/>
      <c r="PO47" s="0"/>
      <c r="PP47" s="0"/>
      <c r="PQ47" s="0"/>
      <c r="PR47" s="0"/>
      <c r="PS47" s="0"/>
      <c r="PT47" s="0"/>
      <c r="PU47" s="0"/>
      <c r="PV47" s="0"/>
      <c r="PW47" s="0"/>
      <c r="PX47" s="0"/>
      <c r="PY47" s="0"/>
      <c r="PZ47" s="0"/>
      <c r="QA47" s="0"/>
      <c r="QB47" s="0"/>
      <c r="QC47" s="0"/>
      <c r="QD47" s="0"/>
      <c r="QE47" s="0"/>
      <c r="QF47" s="0"/>
      <c r="QG47" s="0"/>
      <c r="QH47" s="0"/>
      <c r="QI47" s="0"/>
      <c r="QJ47" s="0"/>
      <c r="QK47" s="0"/>
      <c r="QL47" s="0"/>
      <c r="QM47" s="0"/>
      <c r="QN47" s="0"/>
      <c r="QO47" s="0"/>
      <c r="QP47" s="0"/>
      <c r="QQ47" s="0"/>
      <c r="QR47" s="0"/>
      <c r="QS47" s="0"/>
      <c r="QT47" s="0"/>
      <c r="QU47" s="0"/>
      <c r="QV47" s="0"/>
      <c r="QW47" s="0"/>
      <c r="QX47" s="0"/>
      <c r="QY47" s="0"/>
      <c r="QZ47" s="0"/>
      <c r="RA47" s="0"/>
      <c r="RB47" s="0"/>
      <c r="RC47" s="0"/>
      <c r="RD47" s="0"/>
      <c r="RE47" s="0"/>
      <c r="RF47" s="0"/>
      <c r="RG47" s="0"/>
      <c r="RH47" s="0"/>
      <c r="RI47" s="0"/>
      <c r="RJ47" s="0"/>
      <c r="RK47" s="0"/>
      <c r="RL47" s="0"/>
      <c r="RM47" s="0"/>
      <c r="RN47" s="0"/>
      <c r="RO47" s="0"/>
      <c r="RP47" s="0"/>
      <c r="RQ47" s="0"/>
      <c r="RR47" s="0"/>
      <c r="RS47" s="0"/>
      <c r="RT47" s="0"/>
      <c r="RU47" s="0"/>
      <c r="RV47" s="0"/>
      <c r="RW47" s="0"/>
      <c r="RX47" s="0"/>
      <c r="RY47" s="0"/>
      <c r="RZ47" s="0"/>
      <c r="SA47" s="0"/>
      <c r="SB47" s="0"/>
      <c r="SC47" s="0"/>
      <c r="SD47" s="0"/>
      <c r="SE47" s="0"/>
      <c r="SF47" s="0"/>
      <c r="SG47" s="0"/>
      <c r="SH47" s="0"/>
      <c r="SI47" s="0"/>
      <c r="SJ47" s="0"/>
      <c r="SK47" s="0"/>
      <c r="SL47" s="0"/>
      <c r="SM47" s="0"/>
      <c r="SN47" s="0"/>
      <c r="SO47" s="0"/>
      <c r="SP47" s="0"/>
      <c r="SQ47" s="0"/>
      <c r="SR47" s="0"/>
      <c r="SS47" s="0"/>
      <c r="ST47" s="0"/>
      <c r="SU47" s="0"/>
      <c r="SV47" s="0"/>
      <c r="SW47" s="0"/>
      <c r="SX47" s="0"/>
      <c r="SY47" s="0"/>
      <c r="SZ47" s="0"/>
      <c r="TA47" s="0"/>
      <c r="TB47" s="0"/>
      <c r="TC47" s="0"/>
      <c r="TD47" s="0"/>
      <c r="TE47" s="0"/>
      <c r="TF47" s="0"/>
      <c r="TG47" s="0"/>
      <c r="TH47" s="0"/>
      <c r="TI47" s="0"/>
      <c r="TJ47" s="0"/>
      <c r="TK47" s="0"/>
      <c r="TL47" s="0"/>
      <c r="TM47" s="0"/>
      <c r="TN47" s="0"/>
      <c r="TO47" s="0"/>
      <c r="TP47" s="0"/>
      <c r="TQ47" s="0"/>
      <c r="TR47" s="0"/>
      <c r="TS47" s="0"/>
      <c r="TT47" s="0"/>
      <c r="TU47" s="0"/>
      <c r="TV47" s="0"/>
      <c r="TW47" s="0"/>
      <c r="TX47" s="0"/>
      <c r="TY47" s="0"/>
      <c r="TZ47" s="0"/>
      <c r="UA47" s="0"/>
      <c r="UB47" s="0"/>
      <c r="UC47" s="0"/>
      <c r="UD47" s="0"/>
      <c r="UE47" s="0"/>
      <c r="UF47" s="0"/>
      <c r="UG47" s="0"/>
      <c r="UH47" s="0"/>
      <c r="UI47" s="0"/>
      <c r="UJ47" s="0"/>
      <c r="UK47" s="0"/>
      <c r="UL47" s="0"/>
      <c r="UM47" s="0"/>
      <c r="UN47" s="0"/>
      <c r="UO47" s="0"/>
      <c r="UP47" s="0"/>
      <c r="UQ47" s="0"/>
      <c r="UR47" s="0"/>
      <c r="US47" s="0"/>
      <c r="UT47" s="0"/>
      <c r="UU47" s="0"/>
      <c r="UV47" s="0"/>
      <c r="UW47" s="0"/>
      <c r="UX47" s="0"/>
      <c r="UY47" s="0"/>
      <c r="UZ47" s="0"/>
      <c r="VA47" s="0"/>
      <c r="VB47" s="0"/>
      <c r="VC47" s="0"/>
      <c r="VD47" s="0"/>
      <c r="VE47" s="0"/>
      <c r="VF47" s="0"/>
      <c r="VG47" s="0"/>
      <c r="VH47" s="0"/>
      <c r="VI47" s="0"/>
      <c r="VJ47" s="0"/>
      <c r="VK47" s="0"/>
      <c r="VL47" s="0"/>
      <c r="VM47" s="0"/>
      <c r="VN47" s="0"/>
      <c r="VO47" s="0"/>
      <c r="VP47" s="0"/>
      <c r="VQ47" s="0"/>
      <c r="VR47" s="0"/>
      <c r="VS47" s="0"/>
      <c r="VT47" s="0"/>
      <c r="VU47" s="0"/>
      <c r="VV47" s="0"/>
      <c r="VW47" s="0"/>
      <c r="VX47" s="0"/>
      <c r="VY47" s="0"/>
      <c r="VZ47" s="0"/>
      <c r="WA47" s="0"/>
      <c r="WB47" s="0"/>
      <c r="WC47" s="0"/>
      <c r="WD47" s="0"/>
      <c r="WE47" s="0"/>
      <c r="WF47" s="0"/>
      <c r="WG47" s="0"/>
      <c r="WH47" s="0"/>
      <c r="WI47" s="0"/>
      <c r="WJ47" s="0"/>
      <c r="WK47" s="0"/>
      <c r="WL47" s="0"/>
      <c r="WM47" s="0"/>
      <c r="WN47" s="0"/>
      <c r="WO47" s="0"/>
      <c r="WP47" s="0"/>
      <c r="WQ47" s="0"/>
      <c r="WR47" s="0"/>
      <c r="WS47" s="0"/>
      <c r="WT47" s="0"/>
      <c r="WU47" s="0"/>
      <c r="WV47" s="0"/>
      <c r="WW47" s="0"/>
      <c r="WX47" s="0"/>
      <c r="WY47" s="0"/>
      <c r="WZ47" s="0"/>
      <c r="XA47" s="0"/>
      <c r="XB47" s="0"/>
      <c r="XC47" s="0"/>
      <c r="XD47" s="0"/>
      <c r="XE47" s="0"/>
      <c r="XF47" s="0"/>
      <c r="XG47" s="0"/>
      <c r="XH47" s="0"/>
      <c r="XI47" s="0"/>
      <c r="XJ47" s="0"/>
      <c r="XK47" s="0"/>
      <c r="XL47" s="0"/>
      <c r="XM47" s="0"/>
      <c r="XN47" s="0"/>
      <c r="XO47" s="0"/>
      <c r="XP47" s="0"/>
      <c r="XQ47" s="0"/>
      <c r="XR47" s="0"/>
      <c r="XS47" s="0"/>
      <c r="XT47" s="0"/>
      <c r="XU47" s="0"/>
      <c r="XV47" s="0"/>
      <c r="XW47" s="0"/>
      <c r="XX47" s="0"/>
      <c r="XY47" s="0"/>
      <c r="XZ47" s="0"/>
      <c r="YA47" s="0"/>
      <c r="YB47" s="0"/>
      <c r="YC47" s="0"/>
      <c r="YD47" s="0"/>
      <c r="YE47" s="0"/>
      <c r="YF47" s="0"/>
      <c r="YG47" s="0"/>
      <c r="YH47" s="0"/>
      <c r="YI47" s="0"/>
      <c r="YJ47" s="0"/>
      <c r="YK47" s="0"/>
      <c r="YL47" s="0"/>
      <c r="YM47" s="0"/>
      <c r="YN47" s="0"/>
      <c r="YO47" s="0"/>
      <c r="YP47" s="0"/>
      <c r="YQ47" s="0"/>
      <c r="YR47" s="0"/>
      <c r="YS47" s="0"/>
      <c r="YT47" s="0"/>
      <c r="YU47" s="0"/>
      <c r="YV47" s="0"/>
      <c r="YW47" s="0"/>
      <c r="YX47" s="0"/>
      <c r="YY47" s="0"/>
      <c r="YZ47" s="0"/>
      <c r="ZA47" s="0"/>
      <c r="ZB47" s="0"/>
      <c r="ZC47" s="0"/>
      <c r="ZD47" s="0"/>
      <c r="ZE47" s="0"/>
      <c r="ZF47" s="0"/>
      <c r="ZG47" s="0"/>
      <c r="ZH47" s="0"/>
      <c r="ZI47" s="0"/>
      <c r="ZJ47" s="0"/>
      <c r="ZK47" s="0"/>
      <c r="ZL47" s="0"/>
      <c r="ZM47" s="0"/>
      <c r="ZN47" s="0"/>
      <c r="ZO47" s="0"/>
      <c r="ZP47" s="0"/>
      <c r="ZQ47" s="0"/>
      <c r="ZR47" s="0"/>
      <c r="ZS47" s="0"/>
      <c r="ZT47" s="0"/>
      <c r="ZU47" s="0"/>
      <c r="ZV47" s="0"/>
      <c r="ZW47" s="0"/>
      <c r="ZX47" s="0"/>
      <c r="ZY47" s="0"/>
      <c r="ZZ47" s="0"/>
      <c r="AAA47" s="0"/>
      <c r="AAB47" s="0"/>
      <c r="AAC47" s="0"/>
      <c r="AAD47" s="0"/>
      <c r="AAE47" s="0"/>
      <c r="AAF47" s="0"/>
      <c r="AAG47" s="0"/>
      <c r="AAH47" s="0"/>
      <c r="AAI47" s="0"/>
      <c r="AAJ47" s="0"/>
      <c r="AAK47" s="0"/>
      <c r="AAL47" s="0"/>
      <c r="AAM47" s="0"/>
      <c r="AAN47" s="0"/>
      <c r="AAO47" s="0"/>
      <c r="AAP47" s="0"/>
      <c r="AAQ47" s="0"/>
      <c r="AAR47" s="0"/>
      <c r="AAS47" s="0"/>
      <c r="AAT47" s="0"/>
      <c r="AAU47" s="0"/>
      <c r="AAV47" s="0"/>
      <c r="AAW47" s="0"/>
      <c r="AAX47" s="0"/>
      <c r="AAY47" s="0"/>
      <c r="AAZ47" s="0"/>
      <c r="ABA47" s="0"/>
      <c r="ABB47" s="0"/>
      <c r="ABC47" s="0"/>
      <c r="ABD47" s="0"/>
      <c r="ABE47" s="0"/>
      <c r="ABF47" s="0"/>
      <c r="ABG47" s="0"/>
      <c r="ABH47" s="0"/>
      <c r="ABI47" s="0"/>
      <c r="ABJ47" s="0"/>
      <c r="ABK47" s="0"/>
      <c r="ABL47" s="0"/>
      <c r="ABM47" s="0"/>
      <c r="ABN47" s="0"/>
      <c r="ABO47" s="0"/>
      <c r="ABP47" s="0"/>
      <c r="ABQ47" s="0"/>
      <c r="ABR47" s="0"/>
      <c r="ABS47" s="0"/>
      <c r="ABT47" s="0"/>
      <c r="ABU47" s="0"/>
      <c r="ABV47" s="0"/>
      <c r="ABW47" s="0"/>
      <c r="ABX47" s="0"/>
      <c r="ABY47" s="0"/>
      <c r="ABZ47" s="0"/>
      <c r="ACA47" s="0"/>
      <c r="ACB47" s="0"/>
      <c r="ACC47" s="0"/>
      <c r="ACD47" s="0"/>
      <c r="ACE47" s="0"/>
      <c r="ACF47" s="0"/>
      <c r="ACG47" s="0"/>
      <c r="ACH47" s="0"/>
      <c r="ACI47" s="0"/>
      <c r="ACJ47" s="0"/>
      <c r="ACK47" s="0"/>
      <c r="ACL47" s="0"/>
      <c r="ACM47" s="0"/>
      <c r="ACN47" s="0"/>
      <c r="ACO47" s="0"/>
      <c r="ACP47" s="0"/>
      <c r="ACQ47" s="0"/>
      <c r="ACR47" s="0"/>
      <c r="ACS47" s="0"/>
      <c r="ACT47" s="0"/>
      <c r="ACU47" s="0"/>
      <c r="ACV47" s="0"/>
      <c r="ACW47" s="0"/>
      <c r="ACX47" s="0"/>
      <c r="ACY47" s="0"/>
      <c r="ACZ47" s="0"/>
      <c r="ADA47" s="0"/>
      <c r="ADB47" s="0"/>
      <c r="ADC47" s="0"/>
      <c r="ADD47" s="0"/>
      <c r="ADE47" s="0"/>
      <c r="ADF47" s="0"/>
      <c r="ADG47" s="0"/>
      <c r="ADH47" s="0"/>
      <c r="ADI47" s="0"/>
      <c r="ADJ47" s="0"/>
      <c r="ADK47" s="0"/>
      <c r="ADL47" s="0"/>
      <c r="ADM47" s="0"/>
      <c r="ADN47" s="0"/>
      <c r="ADO47" s="0"/>
      <c r="ADP47" s="0"/>
      <c r="ADQ47" s="0"/>
      <c r="ADR47" s="0"/>
      <c r="ADS47" s="0"/>
      <c r="ADT47" s="0"/>
      <c r="ADU47" s="0"/>
      <c r="ADV47" s="0"/>
      <c r="ADW47" s="0"/>
      <c r="ADX47" s="0"/>
      <c r="ADY47" s="0"/>
      <c r="ADZ47" s="0"/>
      <c r="AEA47" s="0"/>
      <c r="AEB47" s="0"/>
      <c r="AEC47" s="0"/>
      <c r="AED47" s="0"/>
      <c r="AEE47" s="0"/>
      <c r="AEF47" s="0"/>
      <c r="AEG47" s="0"/>
      <c r="AEH47" s="0"/>
      <c r="AEI47" s="0"/>
      <c r="AEJ47" s="0"/>
      <c r="AEK47" s="0"/>
      <c r="AEL47" s="0"/>
      <c r="AEM47" s="0"/>
      <c r="AEN47" s="0"/>
      <c r="AEO47" s="0"/>
      <c r="AEP47" s="0"/>
      <c r="AEQ47" s="0"/>
      <c r="AER47" s="0"/>
      <c r="AES47" s="0"/>
      <c r="AET47" s="0"/>
      <c r="AEU47" s="0"/>
      <c r="AEV47" s="0"/>
      <c r="AEW47" s="0"/>
      <c r="AEX47" s="0"/>
      <c r="AEY47" s="0"/>
      <c r="AEZ47" s="0"/>
      <c r="AFA47" s="0"/>
      <c r="AFB47" s="0"/>
      <c r="AFC47" s="0"/>
      <c r="AFD47" s="0"/>
      <c r="AFE47" s="0"/>
      <c r="AFF47" s="0"/>
      <c r="AFG47" s="0"/>
      <c r="AFH47" s="0"/>
      <c r="AFI47" s="0"/>
      <c r="AFJ47" s="0"/>
      <c r="AFK47" s="0"/>
      <c r="AFL47" s="0"/>
      <c r="AFM47" s="0"/>
      <c r="AFN47" s="0"/>
      <c r="AFO47" s="0"/>
      <c r="AFP47" s="0"/>
      <c r="AFQ47" s="0"/>
      <c r="AFR47" s="0"/>
      <c r="AFS47" s="0"/>
      <c r="AFT47" s="0"/>
      <c r="AFU47" s="0"/>
      <c r="AFV47" s="0"/>
      <c r="AFW47" s="0"/>
      <c r="AFX47" s="0"/>
      <c r="AFY47" s="0"/>
      <c r="AFZ47" s="0"/>
      <c r="AGA47" s="0"/>
      <c r="AGB47" s="0"/>
      <c r="AGC47" s="0"/>
      <c r="AGD47" s="0"/>
      <c r="AGE47" s="0"/>
      <c r="AGF47" s="0"/>
      <c r="AGG47" s="0"/>
      <c r="AGH47" s="0"/>
      <c r="AGI47" s="0"/>
      <c r="AGJ47" s="0"/>
      <c r="AGK47" s="0"/>
      <c r="AGL47" s="0"/>
      <c r="AGM47" s="0"/>
      <c r="AGN47" s="0"/>
      <c r="AGO47" s="0"/>
      <c r="AGP47" s="0"/>
      <c r="AGQ47" s="0"/>
      <c r="AGR47" s="0"/>
      <c r="AGS47" s="0"/>
      <c r="AGT47" s="0"/>
      <c r="AGU47" s="0"/>
      <c r="AGV47" s="0"/>
      <c r="AGW47" s="0"/>
      <c r="AGX47" s="0"/>
      <c r="AGY47" s="0"/>
      <c r="AGZ47" s="0"/>
      <c r="AHA47" s="0"/>
      <c r="AHB47" s="0"/>
      <c r="AHC47" s="0"/>
      <c r="AHD47" s="0"/>
      <c r="AHE47" s="0"/>
      <c r="AHF47" s="0"/>
      <c r="AHG47" s="0"/>
      <c r="AHH47" s="0"/>
      <c r="AHI47" s="0"/>
      <c r="AHJ47" s="0"/>
      <c r="AHK47" s="0"/>
      <c r="AHL47" s="0"/>
      <c r="AHM47" s="0"/>
      <c r="AHN47" s="0"/>
      <c r="AHO47" s="0"/>
      <c r="AHP47" s="0"/>
      <c r="AHQ47" s="0"/>
      <c r="AHR47" s="0"/>
      <c r="AHS47" s="0"/>
      <c r="AHT47" s="0"/>
      <c r="AHU47" s="0"/>
      <c r="AHV47" s="0"/>
      <c r="AHW47" s="0"/>
      <c r="AHX47" s="0"/>
      <c r="AHY47" s="0"/>
      <c r="AHZ47" s="0"/>
      <c r="AIA47" s="0"/>
      <c r="AIB47" s="0"/>
      <c r="AIC47" s="0"/>
      <c r="AID47" s="0"/>
      <c r="AIE47" s="0"/>
      <c r="AIF47" s="0"/>
      <c r="AIG47" s="0"/>
      <c r="AIH47" s="0"/>
      <c r="AII47" s="0"/>
      <c r="AIJ47" s="0"/>
      <c r="AIK47" s="0"/>
      <c r="AIL47" s="0"/>
      <c r="AIM47" s="0"/>
      <c r="AIN47" s="0"/>
      <c r="AIO47" s="0"/>
      <c r="AIP47" s="0"/>
      <c r="AIQ47" s="0"/>
      <c r="AIR47" s="0"/>
      <c r="AIS47" s="0"/>
      <c r="AIT47" s="0"/>
      <c r="AIU47" s="0"/>
      <c r="AIV47" s="0"/>
      <c r="AIW47" s="0"/>
      <c r="AIX47" s="0"/>
      <c r="AIY47" s="0"/>
      <c r="AIZ47" s="0"/>
      <c r="AJA47" s="0"/>
      <c r="AJB47" s="0"/>
      <c r="AJC47" s="0"/>
      <c r="AJD47" s="0"/>
      <c r="AJE47" s="0"/>
      <c r="AJF47" s="0"/>
      <c r="AJG47" s="0"/>
      <c r="AJH47" s="0"/>
      <c r="AJI47" s="0"/>
      <c r="AJJ47" s="0"/>
      <c r="AJK47" s="0"/>
      <c r="AJL47" s="0"/>
      <c r="AJM47" s="0"/>
      <c r="AJN47" s="0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customFormat="false" ht="12.8" hidden="false" customHeight="false" outlineLevel="0" collapsed="false">
      <c r="A48" s="36" t="s">
        <v>104</v>
      </c>
      <c r="B48" s="36" t="s">
        <v>68</v>
      </c>
      <c r="C48" s="10"/>
      <c r="D48" s="40"/>
      <c r="F48" s="40" t="n">
        <f aca="false">10/(1+10^((F42-F45)/20))</f>
        <v>0.150628967066958</v>
      </c>
      <c r="G48" s="40" t="n">
        <f aca="false">10/(1+10^((G42-G45)/20))</f>
        <v>0.00769423975243253</v>
      </c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customFormat="false" ht="12.8" hidden="false" customHeight="false" outlineLevel="0" collapsed="false">
      <c r="A49" s="38" t="s">
        <v>105</v>
      </c>
      <c r="B49" s="38" t="s">
        <v>68</v>
      </c>
      <c r="C49" s="12"/>
      <c r="D49" s="41"/>
      <c r="F49" s="41" t="n">
        <f aca="false">10/(1+10^((F43-F46)/20))</f>
        <v>1.95818630013138</v>
      </c>
      <c r="G49" s="41" t="n">
        <f aca="false">10/(1+10^((G43-G46)/20))</f>
        <v>0.350357348319863</v>
      </c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  <c r="IX49" s="0"/>
      <c r="IY49" s="0"/>
      <c r="IZ49" s="0"/>
      <c r="JA49" s="0"/>
      <c r="JB49" s="0"/>
      <c r="JC49" s="0"/>
      <c r="JD49" s="0"/>
      <c r="JE49" s="0"/>
      <c r="JF49" s="0"/>
      <c r="JG49" s="0"/>
      <c r="JH49" s="0"/>
      <c r="JI49" s="0"/>
      <c r="JJ49" s="0"/>
      <c r="JK49" s="0"/>
      <c r="JL49" s="0"/>
      <c r="JM49" s="0"/>
      <c r="JN49" s="0"/>
      <c r="JO49" s="0"/>
      <c r="JP49" s="0"/>
      <c r="JQ49" s="0"/>
      <c r="JR49" s="0"/>
      <c r="JS49" s="0"/>
      <c r="JT49" s="0"/>
      <c r="JU49" s="0"/>
      <c r="JV49" s="0"/>
      <c r="JW49" s="0"/>
      <c r="JX49" s="0"/>
      <c r="JY49" s="0"/>
      <c r="JZ49" s="0"/>
      <c r="KA49" s="0"/>
      <c r="KB49" s="0"/>
      <c r="KC49" s="0"/>
      <c r="KD49" s="0"/>
      <c r="KE49" s="0"/>
      <c r="KF49" s="0"/>
      <c r="KG49" s="0"/>
      <c r="KH49" s="0"/>
      <c r="KI49" s="0"/>
      <c r="KJ49" s="0"/>
      <c r="KK49" s="0"/>
      <c r="KL49" s="0"/>
      <c r="KM49" s="0"/>
      <c r="KN49" s="0"/>
      <c r="KO49" s="0"/>
      <c r="KP49" s="0"/>
      <c r="KQ49" s="0"/>
      <c r="KR49" s="0"/>
      <c r="KS49" s="0"/>
      <c r="KT49" s="0"/>
      <c r="KU49" s="0"/>
      <c r="KV49" s="0"/>
      <c r="KW49" s="0"/>
      <c r="KX49" s="0"/>
      <c r="KY49" s="0"/>
      <c r="KZ49" s="0"/>
      <c r="LA49" s="0"/>
      <c r="LB49" s="0"/>
      <c r="LC49" s="0"/>
      <c r="LD49" s="0"/>
      <c r="LE49" s="0"/>
      <c r="LF49" s="0"/>
      <c r="LG49" s="0"/>
      <c r="LH49" s="0"/>
      <c r="LI49" s="0"/>
      <c r="LJ49" s="0"/>
      <c r="LK49" s="0"/>
      <c r="LL49" s="0"/>
      <c r="LM49" s="0"/>
      <c r="LN49" s="0"/>
      <c r="LO49" s="0"/>
      <c r="LP49" s="0"/>
      <c r="LQ49" s="0"/>
      <c r="LR49" s="0"/>
      <c r="LS49" s="0"/>
      <c r="LT49" s="0"/>
      <c r="LU49" s="0"/>
      <c r="LV49" s="0"/>
      <c r="LW49" s="0"/>
      <c r="LX49" s="0"/>
      <c r="LY49" s="0"/>
      <c r="LZ49" s="0"/>
      <c r="MA49" s="0"/>
      <c r="MB49" s="0"/>
      <c r="MC49" s="0"/>
      <c r="MD49" s="0"/>
      <c r="ME49" s="0"/>
      <c r="MF49" s="0"/>
      <c r="MG49" s="0"/>
      <c r="MH49" s="0"/>
      <c r="MI49" s="0"/>
      <c r="MJ49" s="0"/>
      <c r="MK49" s="0"/>
      <c r="ML49" s="0"/>
      <c r="MM49" s="0"/>
      <c r="MN49" s="0"/>
      <c r="MO49" s="0"/>
      <c r="MP49" s="0"/>
      <c r="MQ49" s="0"/>
      <c r="MR49" s="0"/>
      <c r="MS49" s="0"/>
      <c r="MT49" s="0"/>
      <c r="MU49" s="0"/>
      <c r="MV49" s="0"/>
      <c r="MW49" s="0"/>
      <c r="MX49" s="0"/>
      <c r="MY49" s="0"/>
      <c r="MZ49" s="0"/>
      <c r="NA49" s="0"/>
      <c r="NB49" s="0"/>
      <c r="NC49" s="0"/>
      <c r="ND49" s="0"/>
      <c r="NE49" s="0"/>
      <c r="NF49" s="0"/>
      <c r="NG49" s="0"/>
      <c r="NH49" s="0"/>
      <c r="NI49" s="0"/>
      <c r="NJ49" s="0"/>
      <c r="NK49" s="0"/>
      <c r="NL49" s="0"/>
      <c r="NM49" s="0"/>
      <c r="NN49" s="0"/>
      <c r="NO49" s="0"/>
      <c r="NP49" s="0"/>
      <c r="NQ49" s="0"/>
      <c r="NR49" s="0"/>
      <c r="NS49" s="0"/>
      <c r="NT49" s="0"/>
      <c r="NU49" s="0"/>
      <c r="NV49" s="0"/>
      <c r="NW49" s="0"/>
      <c r="NX49" s="0"/>
      <c r="NY49" s="0"/>
      <c r="NZ49" s="0"/>
      <c r="OA49" s="0"/>
      <c r="OB49" s="0"/>
      <c r="OC49" s="0"/>
      <c r="OD49" s="0"/>
      <c r="OE49" s="0"/>
      <c r="OF49" s="0"/>
      <c r="OG49" s="0"/>
      <c r="OH49" s="0"/>
      <c r="OI49" s="0"/>
      <c r="OJ49" s="0"/>
      <c r="OK49" s="0"/>
      <c r="OL49" s="0"/>
      <c r="OM49" s="0"/>
      <c r="ON49" s="0"/>
      <c r="OO49" s="0"/>
      <c r="OP49" s="0"/>
      <c r="OQ49" s="0"/>
      <c r="OR49" s="0"/>
      <c r="OS49" s="0"/>
      <c r="OT49" s="0"/>
      <c r="OU49" s="0"/>
      <c r="OV49" s="0"/>
      <c r="OW49" s="0"/>
      <c r="OX49" s="0"/>
      <c r="OY49" s="0"/>
      <c r="OZ49" s="0"/>
      <c r="PA49" s="0"/>
      <c r="PB49" s="0"/>
      <c r="PC49" s="0"/>
      <c r="PD49" s="0"/>
      <c r="PE49" s="0"/>
      <c r="PF49" s="0"/>
      <c r="PG49" s="0"/>
      <c r="PH49" s="0"/>
      <c r="PI49" s="0"/>
      <c r="PJ49" s="0"/>
      <c r="PK49" s="0"/>
      <c r="PL49" s="0"/>
      <c r="PM49" s="0"/>
      <c r="PN49" s="0"/>
      <c r="PO49" s="0"/>
      <c r="PP49" s="0"/>
      <c r="PQ49" s="0"/>
      <c r="PR49" s="0"/>
      <c r="PS49" s="0"/>
      <c r="PT49" s="0"/>
      <c r="PU49" s="0"/>
      <c r="PV49" s="0"/>
      <c r="PW49" s="0"/>
      <c r="PX49" s="0"/>
      <c r="PY49" s="0"/>
      <c r="PZ49" s="0"/>
      <c r="QA49" s="0"/>
      <c r="QB49" s="0"/>
      <c r="QC49" s="0"/>
      <c r="QD49" s="0"/>
      <c r="QE49" s="0"/>
      <c r="QF49" s="0"/>
      <c r="QG49" s="0"/>
      <c r="QH49" s="0"/>
      <c r="QI49" s="0"/>
      <c r="QJ49" s="0"/>
      <c r="QK49" s="0"/>
      <c r="QL49" s="0"/>
      <c r="QM49" s="0"/>
      <c r="QN49" s="0"/>
      <c r="QO49" s="0"/>
      <c r="QP49" s="0"/>
      <c r="QQ49" s="0"/>
      <c r="QR49" s="0"/>
      <c r="QS49" s="0"/>
      <c r="QT49" s="0"/>
      <c r="QU49" s="0"/>
      <c r="QV49" s="0"/>
      <c r="QW49" s="0"/>
      <c r="QX49" s="0"/>
      <c r="QY49" s="0"/>
      <c r="QZ49" s="0"/>
      <c r="RA49" s="0"/>
      <c r="RB49" s="0"/>
      <c r="RC49" s="0"/>
      <c r="RD49" s="0"/>
      <c r="RE49" s="0"/>
      <c r="RF49" s="0"/>
      <c r="RG49" s="0"/>
      <c r="RH49" s="0"/>
      <c r="RI49" s="0"/>
      <c r="RJ49" s="0"/>
      <c r="RK49" s="0"/>
      <c r="RL49" s="0"/>
      <c r="RM49" s="0"/>
      <c r="RN49" s="0"/>
      <c r="RO49" s="0"/>
      <c r="RP49" s="0"/>
      <c r="RQ49" s="0"/>
      <c r="RR49" s="0"/>
      <c r="RS49" s="0"/>
      <c r="RT49" s="0"/>
      <c r="RU49" s="0"/>
      <c r="RV49" s="0"/>
      <c r="RW49" s="0"/>
      <c r="RX49" s="0"/>
      <c r="RY49" s="0"/>
      <c r="RZ49" s="0"/>
      <c r="SA49" s="0"/>
      <c r="SB49" s="0"/>
      <c r="SC49" s="0"/>
      <c r="SD49" s="0"/>
      <c r="SE49" s="0"/>
      <c r="SF49" s="0"/>
      <c r="SG49" s="0"/>
      <c r="SH49" s="0"/>
      <c r="SI49" s="0"/>
      <c r="SJ49" s="0"/>
      <c r="SK49" s="0"/>
      <c r="SL49" s="0"/>
      <c r="SM49" s="0"/>
      <c r="SN49" s="0"/>
      <c r="SO49" s="0"/>
      <c r="SP49" s="0"/>
      <c r="SQ49" s="0"/>
      <c r="SR49" s="0"/>
      <c r="SS49" s="0"/>
      <c r="ST49" s="0"/>
      <c r="SU49" s="0"/>
      <c r="SV49" s="0"/>
      <c r="SW49" s="0"/>
      <c r="SX49" s="0"/>
      <c r="SY49" s="0"/>
      <c r="SZ49" s="0"/>
      <c r="TA49" s="0"/>
      <c r="TB49" s="0"/>
      <c r="TC49" s="0"/>
      <c r="TD49" s="0"/>
      <c r="TE49" s="0"/>
      <c r="TF49" s="0"/>
      <c r="TG49" s="0"/>
      <c r="TH49" s="0"/>
      <c r="TI49" s="0"/>
      <c r="TJ49" s="0"/>
      <c r="TK49" s="0"/>
      <c r="TL49" s="0"/>
      <c r="TM49" s="0"/>
      <c r="TN49" s="0"/>
      <c r="TO49" s="0"/>
      <c r="TP49" s="0"/>
      <c r="TQ49" s="0"/>
      <c r="TR49" s="0"/>
      <c r="TS49" s="0"/>
      <c r="TT49" s="0"/>
      <c r="TU49" s="0"/>
      <c r="TV49" s="0"/>
      <c r="TW49" s="0"/>
      <c r="TX49" s="0"/>
      <c r="TY49" s="0"/>
      <c r="TZ49" s="0"/>
      <c r="UA49" s="0"/>
      <c r="UB49" s="0"/>
      <c r="UC49" s="0"/>
      <c r="UD49" s="0"/>
      <c r="UE49" s="0"/>
      <c r="UF49" s="0"/>
      <c r="UG49" s="0"/>
      <c r="UH49" s="0"/>
      <c r="UI49" s="0"/>
      <c r="UJ49" s="0"/>
      <c r="UK49" s="0"/>
      <c r="UL49" s="0"/>
      <c r="UM49" s="0"/>
      <c r="UN49" s="0"/>
      <c r="UO49" s="0"/>
      <c r="UP49" s="0"/>
      <c r="UQ49" s="0"/>
      <c r="UR49" s="0"/>
      <c r="US49" s="0"/>
      <c r="UT49" s="0"/>
      <c r="UU49" s="0"/>
      <c r="UV49" s="0"/>
      <c r="UW49" s="0"/>
      <c r="UX49" s="0"/>
      <c r="UY49" s="0"/>
      <c r="UZ49" s="0"/>
      <c r="VA49" s="0"/>
      <c r="VB49" s="0"/>
      <c r="VC49" s="0"/>
      <c r="VD49" s="0"/>
      <c r="VE49" s="0"/>
      <c r="VF49" s="0"/>
      <c r="VG49" s="0"/>
      <c r="VH49" s="0"/>
      <c r="VI49" s="0"/>
      <c r="VJ49" s="0"/>
      <c r="VK49" s="0"/>
      <c r="VL49" s="0"/>
      <c r="VM49" s="0"/>
      <c r="VN49" s="0"/>
      <c r="VO49" s="0"/>
      <c r="VP49" s="0"/>
      <c r="VQ49" s="0"/>
      <c r="VR49" s="0"/>
      <c r="VS49" s="0"/>
      <c r="VT49" s="0"/>
      <c r="VU49" s="0"/>
      <c r="VV49" s="0"/>
      <c r="VW49" s="0"/>
      <c r="VX49" s="0"/>
      <c r="VY49" s="0"/>
      <c r="VZ49" s="0"/>
      <c r="WA49" s="0"/>
      <c r="WB49" s="0"/>
      <c r="WC49" s="0"/>
      <c r="WD49" s="0"/>
      <c r="WE49" s="0"/>
      <c r="WF49" s="0"/>
      <c r="WG49" s="0"/>
      <c r="WH49" s="0"/>
      <c r="WI49" s="0"/>
      <c r="WJ49" s="0"/>
      <c r="WK49" s="0"/>
      <c r="WL49" s="0"/>
      <c r="WM49" s="0"/>
      <c r="WN49" s="0"/>
      <c r="WO49" s="0"/>
      <c r="WP49" s="0"/>
      <c r="WQ49" s="0"/>
      <c r="WR49" s="0"/>
      <c r="WS49" s="0"/>
      <c r="WT49" s="0"/>
      <c r="WU49" s="0"/>
      <c r="WV49" s="0"/>
      <c r="WW49" s="0"/>
      <c r="WX49" s="0"/>
      <c r="WY49" s="0"/>
      <c r="WZ49" s="0"/>
      <c r="XA49" s="0"/>
      <c r="XB49" s="0"/>
      <c r="XC49" s="0"/>
      <c r="XD49" s="0"/>
      <c r="XE49" s="0"/>
      <c r="XF49" s="0"/>
      <c r="XG49" s="0"/>
      <c r="XH49" s="0"/>
      <c r="XI49" s="0"/>
      <c r="XJ49" s="0"/>
      <c r="XK49" s="0"/>
      <c r="XL49" s="0"/>
      <c r="XM49" s="0"/>
      <c r="XN49" s="0"/>
      <c r="XO49" s="0"/>
      <c r="XP49" s="0"/>
      <c r="XQ49" s="0"/>
      <c r="XR49" s="0"/>
      <c r="XS49" s="0"/>
      <c r="XT49" s="0"/>
      <c r="XU49" s="0"/>
      <c r="XV49" s="0"/>
      <c r="XW49" s="0"/>
      <c r="XX49" s="0"/>
      <c r="XY49" s="0"/>
      <c r="XZ49" s="0"/>
      <c r="YA49" s="0"/>
      <c r="YB49" s="0"/>
      <c r="YC49" s="0"/>
      <c r="YD49" s="0"/>
      <c r="YE49" s="0"/>
      <c r="YF49" s="0"/>
      <c r="YG49" s="0"/>
      <c r="YH49" s="0"/>
      <c r="YI49" s="0"/>
      <c r="YJ49" s="0"/>
      <c r="YK49" s="0"/>
      <c r="YL49" s="0"/>
      <c r="YM49" s="0"/>
      <c r="YN49" s="0"/>
      <c r="YO49" s="0"/>
      <c r="YP49" s="0"/>
      <c r="YQ49" s="0"/>
      <c r="YR49" s="0"/>
      <c r="YS49" s="0"/>
      <c r="YT49" s="0"/>
      <c r="YU49" s="0"/>
      <c r="YV49" s="0"/>
      <c r="YW49" s="0"/>
      <c r="YX49" s="0"/>
      <c r="YY49" s="0"/>
      <c r="YZ49" s="0"/>
      <c r="ZA49" s="0"/>
      <c r="ZB49" s="0"/>
      <c r="ZC49" s="0"/>
      <c r="ZD49" s="0"/>
      <c r="ZE49" s="0"/>
      <c r="ZF49" s="0"/>
      <c r="ZG49" s="0"/>
      <c r="ZH49" s="0"/>
      <c r="ZI49" s="0"/>
      <c r="ZJ49" s="0"/>
      <c r="ZK49" s="0"/>
      <c r="ZL49" s="0"/>
      <c r="ZM49" s="0"/>
      <c r="ZN49" s="0"/>
      <c r="ZO49" s="0"/>
      <c r="ZP49" s="0"/>
      <c r="ZQ49" s="0"/>
      <c r="ZR49" s="0"/>
      <c r="ZS49" s="0"/>
      <c r="ZT49" s="0"/>
      <c r="ZU49" s="0"/>
      <c r="ZV49" s="0"/>
      <c r="ZW49" s="0"/>
      <c r="ZX49" s="0"/>
      <c r="ZY49" s="0"/>
      <c r="ZZ49" s="0"/>
      <c r="AAA49" s="0"/>
      <c r="AAB49" s="0"/>
      <c r="AAC49" s="0"/>
      <c r="AAD49" s="0"/>
      <c r="AAE49" s="0"/>
      <c r="AAF49" s="0"/>
      <c r="AAG49" s="0"/>
      <c r="AAH49" s="0"/>
      <c r="AAI49" s="0"/>
      <c r="AAJ49" s="0"/>
      <c r="AAK49" s="0"/>
      <c r="AAL49" s="0"/>
      <c r="AAM49" s="0"/>
      <c r="AAN49" s="0"/>
      <c r="AAO49" s="0"/>
      <c r="AAP49" s="0"/>
      <c r="AAQ49" s="0"/>
      <c r="AAR49" s="0"/>
      <c r="AAS49" s="0"/>
      <c r="AAT49" s="0"/>
      <c r="AAU49" s="0"/>
      <c r="AAV49" s="0"/>
      <c r="AAW49" s="0"/>
      <c r="AAX49" s="0"/>
      <c r="AAY49" s="0"/>
      <c r="AAZ49" s="0"/>
      <c r="ABA49" s="0"/>
      <c r="ABB49" s="0"/>
      <c r="ABC49" s="0"/>
      <c r="ABD49" s="0"/>
      <c r="ABE49" s="0"/>
      <c r="ABF49" s="0"/>
      <c r="ABG49" s="0"/>
      <c r="ABH49" s="0"/>
      <c r="ABI49" s="0"/>
      <c r="ABJ49" s="0"/>
      <c r="ABK49" s="0"/>
      <c r="ABL49" s="0"/>
      <c r="ABM49" s="0"/>
      <c r="ABN49" s="0"/>
      <c r="ABO49" s="0"/>
      <c r="ABP49" s="0"/>
      <c r="ABQ49" s="0"/>
      <c r="ABR49" s="0"/>
      <c r="ABS49" s="0"/>
      <c r="ABT49" s="0"/>
      <c r="ABU49" s="0"/>
      <c r="ABV49" s="0"/>
      <c r="ABW49" s="0"/>
      <c r="ABX49" s="0"/>
      <c r="ABY49" s="0"/>
      <c r="ABZ49" s="0"/>
      <c r="ACA49" s="0"/>
      <c r="ACB49" s="0"/>
      <c r="ACC49" s="0"/>
      <c r="ACD49" s="0"/>
      <c r="ACE49" s="0"/>
      <c r="ACF49" s="0"/>
      <c r="ACG49" s="0"/>
      <c r="ACH49" s="0"/>
      <c r="ACI49" s="0"/>
      <c r="ACJ49" s="0"/>
      <c r="ACK49" s="0"/>
      <c r="ACL49" s="0"/>
      <c r="ACM49" s="0"/>
      <c r="ACN49" s="0"/>
      <c r="ACO49" s="0"/>
      <c r="ACP49" s="0"/>
      <c r="ACQ49" s="0"/>
      <c r="ACR49" s="0"/>
      <c r="ACS49" s="0"/>
      <c r="ACT49" s="0"/>
      <c r="ACU49" s="0"/>
      <c r="ACV49" s="0"/>
      <c r="ACW49" s="0"/>
      <c r="ACX49" s="0"/>
      <c r="ACY49" s="0"/>
      <c r="ACZ49" s="0"/>
      <c r="ADA49" s="0"/>
      <c r="ADB49" s="0"/>
      <c r="ADC49" s="0"/>
      <c r="ADD49" s="0"/>
      <c r="ADE49" s="0"/>
      <c r="ADF49" s="0"/>
      <c r="ADG49" s="0"/>
      <c r="ADH49" s="0"/>
      <c r="ADI49" s="0"/>
      <c r="ADJ49" s="0"/>
      <c r="ADK49" s="0"/>
      <c r="ADL49" s="0"/>
      <c r="ADM49" s="0"/>
      <c r="ADN49" s="0"/>
      <c r="ADO49" s="0"/>
      <c r="ADP49" s="0"/>
      <c r="ADQ49" s="0"/>
      <c r="ADR49" s="0"/>
      <c r="ADS49" s="0"/>
      <c r="ADT49" s="0"/>
      <c r="ADU49" s="0"/>
      <c r="ADV49" s="0"/>
      <c r="ADW49" s="0"/>
      <c r="ADX49" s="0"/>
      <c r="ADY49" s="0"/>
      <c r="ADZ49" s="0"/>
      <c r="AEA49" s="0"/>
      <c r="AEB49" s="0"/>
      <c r="AEC49" s="0"/>
      <c r="AED49" s="0"/>
      <c r="AEE49" s="0"/>
      <c r="AEF49" s="0"/>
      <c r="AEG49" s="0"/>
      <c r="AEH49" s="0"/>
      <c r="AEI49" s="0"/>
      <c r="AEJ49" s="0"/>
      <c r="AEK49" s="0"/>
      <c r="AEL49" s="0"/>
      <c r="AEM49" s="0"/>
      <c r="AEN49" s="0"/>
      <c r="AEO49" s="0"/>
      <c r="AEP49" s="0"/>
      <c r="AEQ49" s="0"/>
      <c r="AER49" s="0"/>
      <c r="AES49" s="0"/>
      <c r="AET49" s="0"/>
      <c r="AEU49" s="0"/>
      <c r="AEV49" s="0"/>
      <c r="AEW49" s="0"/>
      <c r="AEX49" s="0"/>
      <c r="AEY49" s="0"/>
      <c r="AEZ49" s="0"/>
      <c r="AFA49" s="0"/>
      <c r="AFB49" s="0"/>
      <c r="AFC49" s="0"/>
      <c r="AFD49" s="0"/>
      <c r="AFE49" s="0"/>
      <c r="AFF49" s="0"/>
      <c r="AFG49" s="0"/>
      <c r="AFH49" s="0"/>
      <c r="AFI49" s="0"/>
      <c r="AFJ49" s="0"/>
      <c r="AFK49" s="0"/>
      <c r="AFL49" s="0"/>
      <c r="AFM49" s="0"/>
      <c r="AFN49" s="0"/>
      <c r="AFO49" s="0"/>
      <c r="AFP49" s="0"/>
      <c r="AFQ49" s="0"/>
      <c r="AFR49" s="0"/>
      <c r="AFS49" s="0"/>
      <c r="AFT49" s="0"/>
      <c r="AFU49" s="0"/>
      <c r="AFV49" s="0"/>
      <c r="AFW49" s="0"/>
      <c r="AFX49" s="0"/>
      <c r="AFY49" s="0"/>
      <c r="AFZ49" s="0"/>
      <c r="AGA49" s="0"/>
      <c r="AGB49" s="0"/>
      <c r="AGC49" s="0"/>
      <c r="AGD49" s="0"/>
      <c r="AGE49" s="0"/>
      <c r="AGF49" s="0"/>
      <c r="AGG49" s="0"/>
      <c r="AGH49" s="0"/>
      <c r="AGI49" s="0"/>
      <c r="AGJ49" s="0"/>
      <c r="AGK49" s="0"/>
      <c r="AGL49" s="0"/>
      <c r="AGM49" s="0"/>
      <c r="AGN49" s="0"/>
      <c r="AGO49" s="0"/>
      <c r="AGP49" s="0"/>
      <c r="AGQ49" s="0"/>
      <c r="AGR49" s="0"/>
      <c r="AGS49" s="0"/>
      <c r="AGT49" s="0"/>
      <c r="AGU49" s="0"/>
      <c r="AGV49" s="0"/>
      <c r="AGW49" s="0"/>
      <c r="AGX49" s="0"/>
      <c r="AGY49" s="0"/>
      <c r="AGZ49" s="0"/>
      <c r="AHA49" s="0"/>
      <c r="AHB49" s="0"/>
      <c r="AHC49" s="0"/>
      <c r="AHD49" s="0"/>
      <c r="AHE49" s="0"/>
      <c r="AHF49" s="0"/>
      <c r="AHG49" s="0"/>
      <c r="AHH49" s="0"/>
      <c r="AHI49" s="0"/>
      <c r="AHJ49" s="0"/>
      <c r="AHK49" s="0"/>
      <c r="AHL49" s="0"/>
      <c r="AHM49" s="0"/>
      <c r="AHN49" s="0"/>
      <c r="AHO49" s="0"/>
      <c r="AHP49" s="0"/>
      <c r="AHQ49" s="0"/>
      <c r="AHR49" s="0"/>
      <c r="AHS49" s="0"/>
      <c r="AHT49" s="0"/>
      <c r="AHU49" s="0"/>
      <c r="AHV49" s="0"/>
      <c r="AHW49" s="0"/>
      <c r="AHX49" s="0"/>
      <c r="AHY49" s="0"/>
      <c r="AHZ49" s="0"/>
      <c r="AIA49" s="0"/>
      <c r="AIB49" s="0"/>
      <c r="AIC49" s="0"/>
      <c r="AID49" s="0"/>
      <c r="AIE49" s="0"/>
      <c r="AIF49" s="0"/>
      <c r="AIG49" s="0"/>
      <c r="AIH49" s="0"/>
      <c r="AII49" s="0"/>
      <c r="AIJ49" s="0"/>
      <c r="AIK49" s="0"/>
      <c r="AIL49" s="0"/>
      <c r="AIM49" s="0"/>
      <c r="AIN49" s="0"/>
      <c r="AIO49" s="0"/>
      <c r="AIP49" s="0"/>
      <c r="AIQ49" s="0"/>
      <c r="AIR49" s="0"/>
      <c r="AIS49" s="0"/>
      <c r="AIT49" s="0"/>
      <c r="AIU49" s="0"/>
      <c r="AIV49" s="0"/>
      <c r="AIW49" s="0"/>
      <c r="AIX49" s="0"/>
      <c r="AIY49" s="0"/>
      <c r="AIZ49" s="0"/>
      <c r="AJA49" s="0"/>
      <c r="AJB49" s="0"/>
      <c r="AJC49" s="0"/>
      <c r="AJD49" s="0"/>
      <c r="AJE49" s="0"/>
      <c r="AJF49" s="0"/>
      <c r="AJG49" s="0"/>
      <c r="AJH49" s="0"/>
      <c r="AJI49" s="0"/>
      <c r="AJJ49" s="0"/>
      <c r="AJK49" s="0"/>
      <c r="AJL49" s="0"/>
      <c r="AJM49" s="0"/>
      <c r="AJN49" s="0"/>
      <c r="AJO49" s="0"/>
      <c r="AJP49" s="0"/>
      <c r="AJQ49" s="0"/>
      <c r="AJR49" s="0"/>
      <c r="AJS49" s="0"/>
      <c r="AJT49" s="0"/>
      <c r="AJU49" s="0"/>
      <c r="AJV49" s="0"/>
      <c r="AJW49" s="0"/>
      <c r="AJX49" s="0"/>
      <c r="AJY49" s="0"/>
      <c r="AJZ49" s="0"/>
      <c r="AKA49" s="0"/>
      <c r="AKB49" s="0"/>
      <c r="AKC49" s="0"/>
      <c r="AKD49" s="0"/>
      <c r="AKE49" s="0"/>
      <c r="AKF49" s="0"/>
      <c r="AKG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customFormat="false" ht="12.8" hidden="false" customHeight="false" outlineLevel="0" collapsed="false">
      <c r="A50" s="0"/>
      <c r="B50" s="0"/>
      <c r="C50" s="7"/>
      <c r="D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customFormat="false" ht="12.8" hidden="false" customHeight="false" outlineLevel="0" collapsed="false">
      <c r="A51" s="0"/>
      <c r="B51" s="0"/>
      <c r="C51" s="7"/>
      <c r="D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42" customFormat="true" ht="16.15" hidden="false" customHeight="false" outlineLevel="0" collapsed="false">
      <c r="A52" s="6" t="s">
        <v>106</v>
      </c>
      <c r="C52" s="43"/>
      <c r="D52" s="43"/>
      <c r="E52" s="0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4"/>
      <c r="V52" s="44"/>
      <c r="W52" s="44"/>
      <c r="X52" s="44"/>
      <c r="Y52" s="44"/>
      <c r="Z52" s="44"/>
      <c r="AA52" s="44"/>
      <c r="AB52" s="44"/>
      <c r="AD52" s="44"/>
      <c r="AE52" s="43"/>
      <c r="AF52" s="43"/>
    </row>
    <row r="53" s="26" customFormat="true" ht="37.3" hidden="false" customHeight="false" outlineLevel="0" collapsed="false">
      <c r="A53" s="26" t="s">
        <v>77</v>
      </c>
      <c r="C53" s="45"/>
      <c r="D53" s="46" t="s">
        <v>107</v>
      </c>
      <c r="E53" s="0"/>
      <c r="F53" s="46" t="s">
        <v>107</v>
      </c>
      <c r="G53" s="46" t="s">
        <v>107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7"/>
      <c r="V53" s="47"/>
      <c r="W53" s="47"/>
      <c r="X53" s="47"/>
      <c r="Y53" s="47"/>
      <c r="Z53" s="47"/>
      <c r="AA53" s="47"/>
      <c r="AB53" s="47"/>
      <c r="AD53" s="47"/>
      <c r="AE53" s="46"/>
      <c r="AF53" s="46"/>
    </row>
    <row r="54" customFormat="false" ht="12.8" hidden="false" customHeight="false" outlineLevel="0" collapsed="false">
      <c r="A54" s="8" t="s">
        <v>108</v>
      </c>
      <c r="B54" s="8" t="s">
        <v>80</v>
      </c>
      <c r="C54" s="11"/>
      <c r="D54" s="11"/>
      <c r="F54" s="11" t="n">
        <v>-79.5</v>
      </c>
      <c r="G54" s="11" t="n">
        <v>-90</v>
      </c>
    </row>
    <row r="55" customFormat="false" ht="12.8" hidden="false" customHeight="false" outlineLevel="0" collapsed="false">
      <c r="A55" s="36" t="s">
        <v>108</v>
      </c>
      <c r="B55" s="36" t="s">
        <v>109</v>
      </c>
      <c r="C55" s="10"/>
      <c r="D55" s="10"/>
      <c r="F55" s="48" t="n">
        <f aca="false">1000000*10^(F54/20)</f>
        <v>105.925372517729</v>
      </c>
      <c r="G55" s="48" t="n">
        <f aca="false">1000000*10^(G54/20)</f>
        <v>31.6227766016838</v>
      </c>
    </row>
    <row r="56" customFormat="false" ht="12.8" hidden="false" customHeight="false" outlineLevel="0" collapsed="false">
      <c r="A56" s="36" t="s">
        <v>110</v>
      </c>
      <c r="B56" s="36" t="s">
        <v>42</v>
      </c>
      <c r="C56" s="10"/>
      <c r="D56" s="10"/>
      <c r="F56" s="10" t="n">
        <f aca="false">F54-F34</f>
        <v>-108.9</v>
      </c>
      <c r="G56" s="10" t="n">
        <f aca="false">G54-G34</f>
        <v>-119.2</v>
      </c>
    </row>
    <row r="57" customFormat="false" ht="12.8" hidden="false" customHeight="false" outlineLevel="0" collapsed="false">
      <c r="A57" s="38" t="s">
        <v>110</v>
      </c>
      <c r="B57" s="19" t="s">
        <v>109</v>
      </c>
      <c r="C57" s="12"/>
      <c r="D57" s="12"/>
      <c r="F57" s="49" t="n">
        <f aca="false">1000000*10^(F56/20)</f>
        <v>3.58921934645005</v>
      </c>
      <c r="G57" s="49" t="n">
        <f aca="false">1000000*10^(G56/20)</f>
        <v>1.09647819614319</v>
      </c>
    </row>
  </sheetData>
  <printOptions headings="false" gridLines="false" gridLinesSet="true" horizontalCentered="false" verticalCentered="false"/>
  <pageMargins left="0.747916666666667" right="0.747916666666667" top="1.61527777777778" bottom="1.61527777777778" header="0.984027777777778" footer="0.984027777777778"/>
  <pageSetup paperSize="8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&amp;L4-fach-OPVs</oddHeader>
    <oddFooter>&amp;L&amp;F &amp;D&amp;CSeite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350302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2000-11-20T14:09:55Z</dcterms:created>
  <dc:creator>Heckert</dc:creator>
  <dc:language>de-DE</dc:language>
  <cp:lastModifiedBy>hjh </cp:lastModifiedBy>
  <cp:lastPrinted>2012-09-26T15:45:13Z</cp:lastPrinted>
  <dcterms:modified xsi:type="dcterms:W3CDTF">2017-08-29T09:50:41Z</dcterms:modified>
  <cp:revision>277</cp:revision>
</cp:coreProperties>
</file>